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1017640\Downloads\"/>
    </mc:Choice>
  </mc:AlternateContent>
  <xr:revisionPtr revIDLastSave="0" documentId="8_{42CC2B4E-4419-4FC0-9F67-3BFA11226B7B}" xr6:coauthVersionLast="47" xr6:coauthVersionMax="47" xr10:uidLastSave="{00000000-0000-0000-0000-000000000000}"/>
  <bookViews>
    <workbookView xWindow="-110" yWindow="-110" windowWidth="19420" windowHeight="10300" activeTab="2" xr2:uid="{D8CF20D4-2549-40D3-AE10-AE5D03987C1D}"/>
  </bookViews>
  <sheets>
    <sheet name="Summary" sheetId="7" r:id="rId1"/>
    <sheet name="AP Costs" sheetId="1" r:id="rId2"/>
    <sheet name="Training Costs" sheetId="2" r:id="rId3"/>
    <sheet name="unsocial calc"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7" l="1"/>
  <c r="K13" i="5" l="1"/>
  <c r="R13" i="5" s="1"/>
  <c r="L13" i="5"/>
  <c r="M13" i="5"/>
  <c r="N13" i="5"/>
  <c r="O13" i="5"/>
  <c r="P13" i="5"/>
  <c r="K14" i="5"/>
  <c r="R14" i="5" s="1"/>
  <c r="L14" i="5"/>
  <c r="M14" i="5"/>
  <c r="N14" i="5"/>
  <c r="O14" i="5"/>
  <c r="P14" i="5"/>
  <c r="K15" i="5"/>
  <c r="R15" i="5" s="1"/>
  <c r="L15" i="5"/>
  <c r="M15" i="5"/>
  <c r="N15" i="5"/>
  <c r="O15" i="5"/>
  <c r="P15" i="5"/>
  <c r="K16" i="5"/>
  <c r="R16" i="5" s="1"/>
  <c r="L16" i="5"/>
  <c r="M16" i="5"/>
  <c r="N16" i="5"/>
  <c r="O16" i="5"/>
  <c r="P16" i="5"/>
  <c r="C9" i="7" l="1"/>
  <c r="C5" i="7" l="1"/>
  <c r="E135" i="1" l="1"/>
  <c r="E136" i="1" s="1"/>
  <c r="C4" i="7" s="1"/>
  <c r="C6" i="7" s="1"/>
</calcChain>
</file>

<file path=xl/sharedStrings.xml><?xml version="1.0" encoding="utf-8"?>
<sst xmlns="http://schemas.openxmlformats.org/spreadsheetml/2006/main" count="218" uniqueCount="193">
  <si>
    <t>Advanced Practitioners Costs</t>
  </si>
  <si>
    <t>AP uniform and equipment costs</t>
  </si>
  <si>
    <t>AP training costs</t>
  </si>
  <si>
    <t>(Based on an average cost taking into account travel and accomodation costs.  More specific costs could be applied depdning on base location of AP)</t>
  </si>
  <si>
    <t>Total kit and training for Aps</t>
  </si>
  <si>
    <t>Additional training costs</t>
  </si>
  <si>
    <t>Additions for New Employee to SAS as Paramedic (trainee or qualified AP):</t>
  </si>
  <si>
    <t>Further additions for new employee to SAS as Nurse (trainee or qualified AP):</t>
  </si>
  <si>
    <t>HPCosts involved in employing an Advanced Practitioner (Nurse or Paramedic)</t>
  </si>
  <si>
    <t>One off cost but replacements needed intermittently.</t>
  </si>
  <si>
    <t>Description</t>
  </si>
  <si>
    <t>Notes</t>
  </si>
  <si>
    <t>Standard costs of onboarding a new A and E employee for uniform / PPE / locker</t>
  </si>
  <si>
    <t>Epaulettes –</t>
  </si>
  <si>
    <t>Nurse or Paramedic Year 1 trainees</t>
  </si>
  <si>
    <t>Nurse Practitioner or Paramedic Practitioner on completion of first 2 modules.</t>
  </si>
  <si>
    <t>Advanced Nurse Practitioner or Advanced Paramedic Practitioner on qualification</t>
  </si>
  <si>
    <t>Equipment required for a Remote Consultation station. This cost potentially comes from the Integrated Clinical Hub, but not sure if this is agreed or ad-hoc. One off cost, though need replaced when break.</t>
  </si>
  <si>
    <t>2 Computer Screens One normal screen, one with a webcam</t>
  </si>
  <si>
    <t>Headset</t>
  </si>
  <si>
    <t>Rising desk</t>
  </si>
  <si>
    <t>Chair</t>
  </si>
  <si>
    <t>Laptop</t>
  </si>
  <si>
    <t>APRU element of rotation. *Rolling costs. Per vehicle – not individually issued:</t>
  </si>
  <si>
    <t>Standard PRU costs of vehicle, fuel*, equipment and consumables*</t>
  </si>
  <si>
    <t>Box for carrying AP drugs</t>
  </si>
  <si>
    <t>Really Useful Box Plastic Storage 9 Litre 255 x 395 x 155 mm | Viking Direct UK (viking-direct.co.uk)</t>
  </si>
  <si>
    <t>*Aciclovir dispersible tablets 800mg</t>
  </si>
  <si>
    <t>*Amoxicillin 500mg capsules (2 boxes)</t>
  </si>
  <si>
    <t>*Cetirizine Hydrochloride 10mg tablets</t>
  </si>
  <si>
    <t>*Chloramphenicol 1% eye ointment</t>
  </si>
  <si>
    <t xml:space="preserve">*Chlorphenamine 4mg tablets (2 boxes)           </t>
  </si>
  <si>
    <t>*Clarithromycin 500mg capsules (2 boxes)</t>
  </si>
  <si>
    <t xml:space="preserve"> </t>
  </si>
  <si>
    <t>*Clotrimazole 1% w/w cream</t>
  </si>
  <si>
    <t>*Co-Amoxiclav 625mg capsules (2 boxes)</t>
  </si>
  <si>
    <t>*Co-Codamol 30/500 tablets (2 boxes)</t>
  </si>
  <si>
    <r>
      <t xml:space="preserve">*Codeine 30mg tablets (2 boxes) </t>
    </r>
    <r>
      <rPr>
        <sz val="12"/>
        <color rgb="FF00B050"/>
        <rFont val="Calibri"/>
        <family val="2"/>
      </rPr>
      <t>(need to add in 15mg tablets at some point)</t>
    </r>
  </si>
  <si>
    <t>*Diclofenac 75mg vial (2 boxes)</t>
  </si>
  <si>
    <t>*Doxycycline 100mg capsules (2 boxes)</t>
  </si>
  <si>
    <t>*Flucloxacillin 500mg capsules (2 boxes)</t>
  </si>
  <si>
    <t xml:space="preserve">*Gaviscon Advance 200ml liquid (2 bottle)  </t>
  </si>
  <si>
    <t>*Hydrocortisone 1% w/w cream Hydrocortisone 0.5% w/w cream</t>
  </si>
  <si>
    <t>*Hyoscine Butylbromide 20mg/1ml vial (1 box)</t>
  </si>
  <si>
    <t>*Ibuprofen 200mg tablets</t>
  </si>
  <si>
    <t>Ibuprofen 400mg tablets</t>
  </si>
  <si>
    <t>Ibuprofen oral suspension 100mg/5ml</t>
  </si>
  <si>
    <t xml:space="preserve">*Lidocaine 1%. vial (1 box)               </t>
  </si>
  <si>
    <t>*Loperamide Hydrochloride 2mg tablets/capsules</t>
  </si>
  <si>
    <t>*Metronidazole 400mg tablets (2 boxes)</t>
  </si>
  <si>
    <t>*Naproxen 250mg tablets (I’ve requested Paul Watson to add to PECOS)</t>
  </si>
  <si>
    <t xml:space="preserve">*Nitrofurantoin 100mg tablets (2 boxes)                                     </t>
  </si>
  <si>
    <t>*Nystatin 100,000 unit/ml Oral suspension</t>
  </si>
  <si>
    <t>*Omeprazole 20mg capsules (2 boxes)</t>
  </si>
  <si>
    <t xml:space="preserve">*Oromorph 10mg/5ml liquid (1 bottle)                  </t>
  </si>
  <si>
    <t>*Paracetamol</t>
  </si>
  <si>
    <t> 500mg tablets</t>
  </si>
  <si>
    <t> 120mg soluble tablets, 500mg soluble tablets</t>
  </si>
  <si>
    <t> 120mg/5ml suspension, 250mg/5ml suspension</t>
  </si>
  <si>
    <t> 250mg orodispersible tablets (Fastmelts ® )</t>
  </si>
  <si>
    <t xml:space="preserve">*Penicillin V 250mg tablets (2 boxes) </t>
  </si>
  <si>
    <r>
      <t>*Povidone - iodine 2.5% (Betadine spray) 150g, Povidone - iodine 10% in aqueous solution 500ml, Povidone - iodine fabric dressing</t>
    </r>
    <r>
      <rPr>
        <sz val="8"/>
        <color theme="1"/>
        <rFont val="Calibri"/>
        <family val="2"/>
      </rPr>
      <t> </t>
    </r>
  </si>
  <si>
    <t>*Prednisolone 5mg tablets (4 boxes)</t>
  </si>
  <si>
    <t>*Prochlorperazine 12.5mg vial (2 boxes)</t>
  </si>
  <si>
    <r>
      <t xml:space="preserve">*Prochlorperazine 3mg tablets (2 boxes) </t>
    </r>
    <r>
      <rPr>
        <sz val="12"/>
        <color rgb="FF00B050"/>
        <rFont val="Calibri"/>
        <family val="2"/>
      </rPr>
      <t>(tablets much cheaper than buccal presentation)</t>
    </r>
  </si>
  <si>
    <t>*Salbutamol Inhaler (2 boxes)</t>
  </si>
  <si>
    <t>*Trimethoprim 200mg tablets (2 boxes)</t>
  </si>
  <si>
    <t>Bag for APRU kit:</t>
  </si>
  <si>
    <t>Elite Lightweight Medical Bag – Medisave UK</t>
  </si>
  <si>
    <t>WELCH ALLYN 97150-BI ELITE DIAGNOSTIC SET, each</t>
  </si>
  <si>
    <t>*WELCH ALLYN 4.25MM SPECULA FOR VARIOUS OTOSCOPES x34</t>
  </si>
  <si>
    <t>*WELCH ALLYN 2.75MM SPECULA FOR VARIOUS OTOSCOPES x34</t>
  </si>
  <si>
    <t>30mm RING CUTTER, each</t>
  </si>
  <si>
    <t>Stethoscope</t>
  </si>
  <si>
    <t>Adscope 603 Acoustic Stethoscope Metallic | Free Delivery Available (medtree.co.uk)</t>
  </si>
  <si>
    <t>MDF Acoustica Lightweight Stethoscope for Doctors, Nurses, Students, Home Health Use, Adult, Dual Head, Black Tube, Black Chestpiece-Headset, MDF747XPBO : Amazon.co.uk: Business, Industry &amp; Science – cheaper option but not sure if amazon ordering is possible?</t>
  </si>
  <si>
    <t>BUCK PATELLA HAMMER, each</t>
  </si>
  <si>
    <t>POCKET ANEROID SPHYG WITH AMBI CUFF, each</t>
  </si>
  <si>
    <t>*BHR CHECK-MATE PREGNANCY TEST KIT, Box of 20</t>
  </si>
  <si>
    <t>Finger oximeter</t>
  </si>
  <si>
    <t>A&amp;D Medical Pulse Oximeter UP-200 – Medisave UK</t>
  </si>
  <si>
    <t>*DIRUI H10 REAGENT URINALYSIS TUBE 100</t>
  </si>
  <si>
    <t>*MEPORE LOW EXUDATE DRESSING 9X20CM, Box of 30</t>
  </si>
  <si>
    <t>MEPORE LOW EXUDATE DRESSING 9X10CM, Box of 50</t>
  </si>
  <si>
    <t>*S&amp;N JELONET P/FIN GZE10X10CM IND/WRP, Box of 10</t>
  </si>
  <si>
    <t>*UNIVERSAL DRESSING PACK (MEDIUM GLOVES), Box of 90</t>
  </si>
  <si>
    <t>*365 HEALTHCARE FINE SUTURE SET, Box of 20</t>
  </si>
  <si>
    <t>*ETHICON MERSILK BLACK 2/0X1M NDL(12), each</t>
  </si>
  <si>
    <t>*ETHICON MERSILK BLK 3/0X45CM NDL(36), each</t>
  </si>
  <si>
    <t>*ETHICON MERSILK BLK 4/0X45CM NDL(36), each</t>
  </si>
  <si>
    <t>*PRECISE VISTA SKIN STAPLER (15 STAPLES), Box of 6</t>
  </si>
  <si>
    <t>*MEDLOGIC LIQUIBAND OPTIMA 0.50G, Box of 10</t>
  </si>
  <si>
    <t>*WOUND CLOSURE STERI-STRIP 3X75MM (5 PK), Box of 50</t>
  </si>
  <si>
    <t xml:space="preserve"> *WOUND CLOSURE STERI-STRIP 6X100MM (10P), Box of 50</t>
  </si>
  <si>
    <t>Primary Care or Out of Hours element of rotation.</t>
  </si>
  <si>
    <t>Potential vehicle costs where needed through the commissioning framework (and where the PRU is not available as another AP is doing an APRU shift at the same time). Possibly needs to be a fleet rental.</t>
  </si>
  <si>
    <r>
      <t>Price update from Tayside Pharm</t>
    </r>
    <r>
      <rPr>
        <sz val="8"/>
        <color theme="1"/>
        <rFont val="Calibri"/>
        <family val="2"/>
      </rPr>
      <t> </t>
    </r>
  </si>
  <si>
    <r>
      <t>Message from Tayside Pharm. Betadine spray looks like it has been discontinued. We can supply the 10% solution £7.86 for 500ml or available from NDC for a pack of 12. Dressings we could procure but again available from NDC</t>
    </r>
    <r>
      <rPr>
        <sz val="8"/>
        <color theme="1"/>
        <rFont val="Calibri"/>
        <family val="2"/>
      </rPr>
      <t> </t>
    </r>
  </si>
  <si>
    <r>
      <t>Currently unavailable - Tayside Pharm will update when available</t>
    </r>
    <r>
      <rPr>
        <sz val="8"/>
        <color theme="1"/>
        <rFont val="Calibri"/>
        <family val="2"/>
      </rPr>
      <t> </t>
    </r>
  </si>
  <si>
    <t>Total cost of kit</t>
  </si>
  <si>
    <t>Assumed increase 1.9% (planning assumption)</t>
  </si>
  <si>
    <t>New Trainee Advanced Practitioner – Urgent and Primary Care</t>
  </si>
  <si>
    <t>Year 1 of Training Programme</t>
  </si>
  <si>
    <t>Training Requirement</t>
  </si>
  <si>
    <t>Potential Cost</t>
  </si>
  <si>
    <t>Rate</t>
  </si>
  <si>
    <t>Number</t>
  </si>
  <si>
    <t>Cost</t>
  </si>
  <si>
    <t>Cost @ 70/75%</t>
  </si>
  <si>
    <t>PG Dip (120 credits across all years of the programme)</t>
  </si>
  <si>
    <t>Attendance days – 26 x 12 hour shifts</t>
  </si>
  <si>
    <t>COST OF COVERING 156 HOURS - @70% OF BAND 7 (unless staff member on protected pay)</t>
  </si>
  <si>
    <t>annex 21</t>
  </si>
  <si>
    <t>Travel expenses for 26 attendance days</t>
  </si>
  <si>
    <t>INDIVIDUAL COST</t>
  </si>
  <si>
    <t>Accommodation for staff who live &gt;1 hour 15 minutes away from GCU according to AA routemap.</t>
  </si>
  <si>
    <t>Some staff – between 13 and 26 nights required</t>
  </si>
  <si>
    <t>Attendance at 2 morning tutorials – 12 hours</t>
  </si>
  <si>
    <t>COST OF COVERING 12 HOURS - @70% OF BAND 7 (unless staff member on protected pay)</t>
  </si>
  <si>
    <t>200 hours of practice placement (minimum)</t>
  </si>
  <si>
    <t>COST OF COVERING 200 HOURS - @70% OF BAND 7 (unless staff member on protected pay)</t>
  </si>
  <si>
    <t>Travel expenses for practice placement</t>
  </si>
  <si>
    <t>Travel expenses for 2 attendance mornings</t>
  </si>
  <si>
    <t>Potential requirement for accommodation for staff who live &gt;1 hour 15 minutes away from GCU according to AA routemap.</t>
  </si>
  <si>
    <t>Some staff only – up to 2 nights</t>
  </si>
  <si>
    <t>If Year 1 trainee is on AP roster, 1.5 hours CPD time/week to be taken off of cost of covering shifts – 24 weeks.</t>
  </si>
  <si>
    <t>(ADDITION OF 36 HOURS WHERE APs ARE ON THE AP ROSTER)</t>
  </si>
  <si>
    <t>Year 2 Progression – ALL STAFF</t>
  </si>
  <si>
    <t>Remote Consultation Training – 2x 12 hour shifts</t>
  </si>
  <si>
    <t>COST OF COVERING 12 HOURS FOR MENTOR</t>
  </si>
  <si>
    <t>COST OF COVERING 12 HOURS - @75% OF BAND 7 IF SUPERNUMERARY (unless staff member on protected pay)</t>
  </si>
  <si>
    <t>Remote Clinician Training – 2 days</t>
  </si>
  <si>
    <t>COST TO IT OF PROVIDING TRAINING</t>
  </si>
  <si>
    <t>COST OF COVERING 24 HOURS - @75% OF BAND 7 IF SUPERNUMERARY (unless staff member on protected pay)</t>
  </si>
  <si>
    <t>Travel expenses for 4 shifts remote consultation training</t>
  </si>
  <si>
    <t>Potential requirement for accommodation for staff who live &gt;1 hour 15 minutes away from training site(s) according to AA routemap.</t>
  </si>
  <si>
    <t>Some staff only – up to 3 nights</t>
  </si>
  <si>
    <t>PRU Familiarisation</t>
  </si>
  <si>
    <t>COST OF PRU FAMILIARISATION TO EPDD</t>
  </si>
  <si>
    <t>COST OF COVERING RELEASE FOR STAFF MEMBER - @75% OF BAND 7 (unless staff member on protected pay)</t>
  </si>
  <si>
    <t>1 week observation of Advanced Practitioner in OOH/Primary Care and 1 week observation of Advanced Practitioner in APRU (minimum)</t>
  </si>
  <si>
    <t>COST OF COVERING RELEASE FOR STAFF MEMBER – 75 HOURS - @75% OF BAND 7 (unless staff member on protected pay)</t>
  </si>
  <si>
    <t>Year 2 of training programme</t>
  </si>
  <si>
    <t>Release of staff for attendance and study time</t>
  </si>
  <si>
    <t>COST OF COVERING RELEASE FOR STAFF MEMBER 120 HOURS - @75% OF BAND 7 (unless staff member on protected pay)</t>
  </si>
  <si>
    <t>COST OF COVERING RELEASE FOR STAFF MEMBER 360 HOURS - @75% OF BAND 7 (unless staff member on protected pay)</t>
  </si>
  <si>
    <t>Travel expenses for up to 25 attendance days</t>
  </si>
  <si>
    <t>Accommodation for staff who live &gt;1 hour 15 minutes away from university according to AA routemap.</t>
  </si>
  <si>
    <t>Some staff – up to 25 nights</t>
  </si>
  <si>
    <t>Year 2 trainee on AP roster, 1.5 hours CPD time/week to be taken off of cost of covering shifts – 12 weeks module 3, 20 weeks prescribing module.</t>
  </si>
  <si>
    <t>(ADDITION OF 48 HOURS WHERE APs ARE ON THE AP ROSTER)</t>
  </si>
  <si>
    <t>Competency Framework</t>
  </si>
  <si>
    <t>COST OF TIME FOR SUPPORT FROM MENTOR – LIKELY AT LEAST 48 HOURS THROUGHOUT YEAR</t>
  </si>
  <si>
    <t>Driving assessment and PRU familiarisation (if PRU shifts are required)</t>
  </si>
  <si>
    <t>COST OF DRIVING ASSESSMENT TO EPDD</t>
  </si>
  <si>
    <t>COST OF COVERING RELEASE FOR STAFF MEMBER - @70% OF BAND 7 (unless staff member on protected pay)</t>
  </si>
  <si>
    <t>Scottification</t>
  </si>
  <si>
    <t>COST OF SCOTTIFICATION TO EPDD</t>
  </si>
  <si>
    <t>COST OF COVERING 37.5 HOURS - @70% OF BAND 7 (unless staff member on protected pay)</t>
  </si>
  <si>
    <t>Travel expenses to site for Scottification</t>
  </si>
  <si>
    <t>Potential requirement for accommodation for staff who live &gt;1 hour 15 minutes away from training centre according to AA routemap</t>
  </si>
  <si>
    <t>Some staff only – up to 5 nights</t>
  </si>
  <si>
    <t>Station induction / supernumerary in ambulance – 12 hours up to 4 weeks</t>
  </si>
  <si>
    <t>COST OF RELEASING STAFF MEMBER TO DELIVER INDUCTION</t>
  </si>
  <si>
    <t xml:space="preserve"> LearnPro and Moving and Handling - 1 week</t>
  </si>
  <si>
    <t>COST TO EPDD OF DELIVERING MOVING AND HANDLING TRAINING</t>
  </si>
  <si>
    <t>Clinical induction – 3 weeks</t>
  </si>
  <si>
    <t>COST TO EPDD OF DELIVERING CLINICAL INDUCTION</t>
  </si>
  <si>
    <t>8 trainees</t>
  </si>
  <si>
    <t>Driving Course – 4 weeks</t>
  </si>
  <si>
    <t>COST TO EPDD OF DELIVERING</t>
  </si>
  <si>
    <t>COST OF COVERING 150 HOURS - @70% OF BAND 7 (unless staff member on protected pay)</t>
  </si>
  <si>
    <t>Travel expenses to site for Moving and Handling and Clinical Induction sites</t>
  </si>
  <si>
    <t>Potential requirement for accommodation for staff who live &gt;1 hour 15 minutes away from training centre(s) according to AA routemap</t>
  </si>
  <si>
    <t>Some staff only</t>
  </si>
  <si>
    <t>Supernumerary observation – minimum 4 weeks up to 1 year 10 months</t>
  </si>
  <si>
    <t>ONLY FOR TRAINEES – SUPERNUMERARY OR THEORETICALLY WORKING IN PRIMARY CARE OR URGENT TIER (HASN’T HAPPENED SO FAR), SOME HAVE WORKED IN REMOTE CONSULTATION COORDINATION THOUGH</t>
  </si>
  <si>
    <t>COST OF COVERING</t>
  </si>
  <si>
    <t>Remaining time during trainee 10 months – either supernumerary or covering urgent tier shifts</t>
  </si>
  <si>
    <t>UNLESS COVERING URGENT TIER / PRIMARY CARE</t>
  </si>
  <si>
    <t>Total Training cost</t>
  </si>
  <si>
    <t>(average cost based on group of prior year cohorts)</t>
  </si>
  <si>
    <t>Total including additional for new paramedic employee</t>
  </si>
  <si>
    <t>Total including additional for new nurse employee</t>
  </si>
  <si>
    <t>M</t>
  </si>
  <si>
    <t>T</t>
  </si>
  <si>
    <t>W</t>
  </si>
  <si>
    <t>F</t>
  </si>
  <si>
    <t>S</t>
  </si>
  <si>
    <t>assumes 24 hour coverage - average hour will cost 1.36x hourly rate</t>
  </si>
  <si>
    <t>Paid by the relevant setting to SAS, but unclear where this money goes and where car costs are paid from</t>
  </si>
  <si>
    <t>Training and induction costs are covered separately within the AP training programme costs sheet</t>
  </si>
  <si>
    <t>Differs for each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</si>
</sst>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3" formatCode="_-* #,##0.00_-;\-* #,##0.00_-;_-* &quot;-&quot;??_-;_-@_-"/>
  </numFmts>
  <fonts count="21" x14ac:knownFonts="1">
    <font>
      <sz val="11"/>
      <color theme="1"/>
      <name val="Aptos Narrow"/>
      <family val="2"/>
      <scheme val="minor"/>
    </font>
    <font>
      <sz val="16"/>
      <color rgb="FF2F5496"/>
      <name val="Calibri Light"/>
      <family val="2"/>
    </font>
    <font>
      <sz val="11"/>
      <color theme="1"/>
      <name val="Calibri"/>
      <family val="2"/>
    </font>
    <font>
      <b/>
      <sz val="11"/>
      <color theme="1"/>
      <name val="Calibri"/>
      <family val="2"/>
    </font>
    <font>
      <b/>
      <sz val="9"/>
      <color theme="1"/>
      <name val="Roboto"/>
    </font>
    <font>
      <sz val="11"/>
      <color rgb="FF242424"/>
      <name val="Calibri"/>
      <family val="2"/>
    </font>
    <font>
      <sz val="12"/>
      <color rgb="FF000000"/>
      <name val="Calibri"/>
      <family val="2"/>
    </font>
    <font>
      <sz val="12"/>
      <color rgb="FF00B050"/>
      <name val="Calibri"/>
      <family val="2"/>
    </font>
    <font>
      <sz val="11"/>
      <color rgb="FF000000"/>
      <name val="Symbol"/>
      <family val="1"/>
      <charset val="2"/>
    </font>
    <font>
      <sz val="11"/>
      <color rgb="FF000000"/>
      <name val="Calibri"/>
      <family val="2"/>
    </font>
    <font>
      <sz val="8"/>
      <color theme="1"/>
      <name val="Calibri"/>
      <family val="2"/>
    </font>
    <font>
      <sz val="9"/>
      <color theme="1"/>
      <name val="Roboto"/>
    </font>
    <font>
      <i/>
      <sz val="10"/>
      <color rgb="FF000000"/>
      <name val="Calibri"/>
      <family val="2"/>
    </font>
    <font>
      <sz val="10"/>
      <color rgb="FF000000"/>
      <name val="Calibri"/>
      <family val="2"/>
    </font>
    <font>
      <sz val="10"/>
      <color theme="1"/>
      <name val="Calibri"/>
      <family val="2"/>
    </font>
    <font>
      <u/>
      <sz val="11"/>
      <color theme="10"/>
      <name val="Aptos Narrow"/>
      <family val="2"/>
      <scheme val="minor"/>
    </font>
    <font>
      <sz val="11"/>
      <color theme="1"/>
      <name val="Aptos Narrow"/>
      <family val="2"/>
      <scheme val="minor"/>
    </font>
    <font>
      <b/>
      <sz val="11"/>
      <color theme="1"/>
      <name val="Aptos Narrow"/>
      <family val="2"/>
      <scheme val="minor"/>
    </font>
    <font>
      <u val="singleAccounting"/>
      <sz val="11"/>
      <color theme="1"/>
      <name val="Aptos Narrow"/>
      <family val="2"/>
      <scheme val="minor"/>
    </font>
    <font>
      <b/>
      <u/>
      <sz val="11"/>
      <color theme="1"/>
      <name val="Aptos Narrow"/>
      <family val="2"/>
      <scheme val="minor"/>
    </font>
    <font>
      <sz val="11"/>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3">
    <xf numFmtId="0" fontId="0" fillId="0" borderId="0"/>
    <xf numFmtId="0" fontId="15" fillId="0" borderId="0" applyNumberFormat="0" applyFill="0" applyBorder="0" applyAlignment="0" applyProtection="0"/>
    <xf numFmtId="43" fontId="16" fillId="0" borderId="0" applyFont="0" applyFill="0" applyBorder="0" applyAlignment="0" applyProtection="0"/>
  </cellStyleXfs>
  <cellXfs count="6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3" fillId="0" borderId="6" xfId="0" applyFont="1" applyBorder="1" applyAlignment="1">
      <alignment vertical="center" wrapText="1"/>
    </xf>
    <xf numFmtId="0" fontId="0" fillId="0" borderId="6" xfId="0" applyBorder="1" applyAlignment="1">
      <alignment vertical="top" wrapText="1"/>
    </xf>
    <xf numFmtId="0" fontId="0" fillId="0" borderId="4" xfId="0" applyBorder="1" applyAlignment="1">
      <alignment vertical="top" wrapText="1"/>
    </xf>
    <xf numFmtId="0" fontId="3" fillId="0" borderId="4" xfId="0" applyFont="1" applyBorder="1" applyAlignment="1">
      <alignment vertical="center" wrapText="1"/>
    </xf>
    <xf numFmtId="0" fontId="3" fillId="0" borderId="0" xfId="0" applyFont="1" applyAlignment="1">
      <alignment vertical="center"/>
    </xf>
    <xf numFmtId="0" fontId="15" fillId="0" borderId="3" xfId="1" applyBorder="1" applyAlignment="1">
      <alignment vertical="center" wrapText="1"/>
    </xf>
    <xf numFmtId="0" fontId="5" fillId="0" borderId="3" xfId="0" applyFont="1" applyBorder="1" applyAlignment="1">
      <alignmen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0" fillId="0" borderId="5" xfId="0" applyBorder="1" applyAlignment="1">
      <alignment vertical="top" wrapText="1"/>
    </xf>
    <xf numFmtId="0" fontId="0" fillId="0" borderId="3" xfId="0" applyBorder="1" applyAlignment="1">
      <alignment vertical="top" wrapText="1"/>
    </xf>
    <xf numFmtId="0" fontId="8" fillId="0" borderId="6" xfId="0" applyFont="1" applyBorder="1" applyAlignment="1">
      <alignment horizontal="left" vertical="center" wrapText="1" indent="5"/>
    </xf>
    <xf numFmtId="0" fontId="9" fillId="0" borderId="6" xfId="0" applyFont="1" applyBorder="1" applyAlignment="1">
      <alignment horizontal="left" vertical="center" wrapText="1" indent="5"/>
    </xf>
    <xf numFmtId="0" fontId="2" fillId="0" borderId="4" xfId="0" applyFont="1" applyBorder="1" applyAlignment="1">
      <alignment vertical="top" wrapText="1"/>
    </xf>
    <xf numFmtId="0" fontId="15" fillId="0" borderId="5" xfId="1" applyBorder="1" applyAlignment="1">
      <alignment vertical="center" wrapText="1"/>
    </xf>
    <xf numFmtId="0" fontId="12" fillId="0" borderId="3" xfId="0" applyFont="1" applyBorder="1" applyAlignment="1">
      <alignment vertical="center" wrapText="1"/>
    </xf>
    <xf numFmtId="0" fontId="11" fillId="0" borderId="4" xfId="0" applyFont="1" applyBorder="1" applyAlignment="1">
      <alignment vertical="center" wrapText="1"/>
    </xf>
    <xf numFmtId="0" fontId="13" fillId="0" borderId="5" xfId="0" applyFont="1" applyBorder="1" applyAlignment="1">
      <alignment vertical="center" wrapText="1"/>
    </xf>
    <xf numFmtId="0" fontId="4" fillId="0" borderId="4" xfId="0" applyFont="1" applyBorder="1" applyAlignment="1">
      <alignment vertical="center" wrapText="1"/>
    </xf>
    <xf numFmtId="0" fontId="12" fillId="0" borderId="5" xfId="0" applyFont="1" applyBorder="1" applyAlignment="1">
      <alignment vertical="center" wrapText="1"/>
    </xf>
    <xf numFmtId="8" fontId="2" fillId="0" borderId="4" xfId="0" applyNumberFormat="1" applyFont="1" applyBorder="1" applyAlignment="1">
      <alignment vertical="center" wrapText="1"/>
    </xf>
    <xf numFmtId="0" fontId="14" fillId="0" borderId="0" xfId="0" applyFont="1" applyAlignment="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0" fillId="0" borderId="10" xfId="0" applyBorder="1" applyAlignment="1">
      <alignment vertical="top" wrapText="1"/>
    </xf>
    <xf numFmtId="0" fontId="2" fillId="0" borderId="6" xfId="0" applyFont="1" applyBorder="1" applyAlignment="1">
      <alignment vertical="top" wrapText="1"/>
    </xf>
    <xf numFmtId="43" fontId="0" fillId="0" borderId="0" xfId="2" applyFont="1"/>
    <xf numFmtId="43" fontId="0" fillId="0" borderId="0" xfId="0" applyNumberFormat="1"/>
    <xf numFmtId="0" fontId="17" fillId="0" borderId="0" xfId="0" applyFont="1"/>
    <xf numFmtId="43" fontId="17" fillId="0" borderId="0" xfId="2" applyFont="1"/>
    <xf numFmtId="43" fontId="0" fillId="3" borderId="0" xfId="2" applyFont="1" applyFill="1"/>
    <xf numFmtId="0" fontId="0" fillId="0" borderId="0" xfId="0" applyAlignment="1">
      <alignment wrapText="1"/>
    </xf>
    <xf numFmtId="0" fontId="0" fillId="4" borderId="0" xfId="0" applyFill="1"/>
    <xf numFmtId="14" fontId="0" fillId="0" borderId="0" xfId="0" applyNumberFormat="1"/>
    <xf numFmtId="43" fontId="18" fillId="0" borderId="0" xfId="0" applyNumberFormat="1" applyFont="1"/>
    <xf numFmtId="43" fontId="17" fillId="0" borderId="0" xfId="0" applyNumberFormat="1" applyFont="1"/>
    <xf numFmtId="0" fontId="19" fillId="0" borderId="0" xfId="0" applyFont="1"/>
    <xf numFmtId="0" fontId="2" fillId="0" borderId="7" xfId="0" applyFont="1" applyBorder="1" applyAlignment="1">
      <alignment vertical="center" wrapText="1"/>
    </xf>
    <xf numFmtId="0" fontId="2" fillId="0" borderId="3"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vertical="center" wrapText="1"/>
    </xf>
    <xf numFmtId="0" fontId="6" fillId="0" borderId="7" xfId="0" applyFont="1" applyBorder="1" applyAlignment="1">
      <alignment vertical="center" wrapText="1"/>
    </xf>
    <xf numFmtId="0" fontId="6" fillId="0" borderId="3" xfId="0" applyFont="1" applyBorder="1" applyAlignment="1">
      <alignment vertical="center" wrapText="1"/>
    </xf>
    <xf numFmtId="0" fontId="7" fillId="0" borderId="7" xfId="0" applyFont="1" applyBorder="1" applyAlignment="1">
      <alignment vertical="center" wrapText="1"/>
    </xf>
    <xf numFmtId="0" fontId="7" fillId="0" borderId="3" xfId="0" applyFont="1" applyBorder="1" applyAlignment="1">
      <alignment vertical="center" wrapText="1"/>
    </xf>
    <xf numFmtId="0" fontId="11" fillId="0" borderId="7" xfId="0" applyFont="1" applyBorder="1" applyAlignment="1">
      <alignment vertical="center" wrapText="1"/>
    </xf>
    <xf numFmtId="0" fontId="11" fillId="0" borderId="3" xfId="0" applyFont="1" applyBorder="1" applyAlignment="1">
      <alignment vertical="center" wrapText="1"/>
    </xf>
    <xf numFmtId="0" fontId="3" fillId="0" borderId="5" xfId="0" applyFont="1" applyBorder="1" applyAlignment="1">
      <alignment vertical="center" wrapText="1"/>
    </xf>
    <xf numFmtId="0" fontId="2" fillId="0" borderId="14" xfId="0" applyFont="1" applyBorder="1" applyAlignment="1">
      <alignment vertical="center" wrapText="1"/>
    </xf>
    <xf numFmtId="0" fontId="2" fillId="0" borderId="10" xfId="0" applyFont="1" applyBorder="1" applyAlignment="1">
      <alignment vertical="center" wrapText="1"/>
    </xf>
    <xf numFmtId="0" fontId="20" fillId="2" borderId="10" xfId="0" applyFont="1" applyFill="1" applyBorder="1" applyAlignment="1">
      <alignment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47624</xdr:colOff>
      <xdr:row>81</xdr:row>
      <xdr:rowOff>101601</xdr:rowOff>
    </xdr:from>
    <xdr:to>
      <xdr:col>2</xdr:col>
      <xdr:colOff>3400425</xdr:colOff>
      <xdr:row>85</xdr:row>
      <xdr:rowOff>2371</xdr:rowOff>
    </xdr:to>
    <xdr:pic>
      <xdr:nvPicPr>
        <xdr:cNvPr id="6" name="Picture 670597373">
          <a:extLst>
            <a:ext uri="{FF2B5EF4-FFF2-40B4-BE49-F238E27FC236}">
              <a16:creationId xmlns:a16="http://schemas.microsoft.com/office/drawing/2014/main" id="{D599C51D-B94D-03DB-466C-0E8AEECE7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3324" y="17494251"/>
          <a:ext cx="3352801" cy="102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144089</xdr:colOff>
      <xdr:row>0</xdr:row>
      <xdr:rowOff>114300</xdr:rowOff>
    </xdr:from>
    <xdr:ext cx="5811138" cy="2955388"/>
    <xdr:pic>
      <xdr:nvPicPr>
        <xdr:cNvPr id="2" name="Picture 1">
          <a:extLst>
            <a:ext uri="{FF2B5EF4-FFF2-40B4-BE49-F238E27FC236}">
              <a16:creationId xmlns:a16="http://schemas.microsoft.com/office/drawing/2014/main" id="{76B7332B-91E3-46A0-97F3-7FB23F226CF5}"/>
            </a:ext>
          </a:extLst>
        </xdr:cNvPr>
        <xdr:cNvPicPr>
          <a:picLocks noChangeAspect="1"/>
        </xdr:cNvPicPr>
      </xdr:nvPicPr>
      <xdr:blipFill>
        <a:blip xmlns:r="http://schemas.openxmlformats.org/officeDocument/2006/relationships" r:embed="rId1"/>
        <a:stretch>
          <a:fillRect/>
        </a:stretch>
      </xdr:blipFill>
      <xdr:spPr>
        <a:xfrm>
          <a:off x="140914" y="114300"/>
          <a:ext cx="5811138" cy="295538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medtree.co.uk/adc-adscope-603-acoustic-stethoscope-metallic" TargetMode="External"/><Relationship Id="rId2" Type="http://schemas.openxmlformats.org/officeDocument/2006/relationships/hyperlink" Target="https://www.medisave.co.uk/products/elite-lightweight-medical-bag?pr_prod_strat=e5_desc&amp;pr_rec_id=55298e3f3&amp;pr_rec_pid=8200754430235&amp;pr_ref_pid=8201195815195&amp;pr_seq=uniform" TargetMode="External"/><Relationship Id="rId1" Type="http://schemas.openxmlformats.org/officeDocument/2006/relationships/hyperlink" Target="https://www.viking-direct.co.uk/en/really-useful-box-polypropylene-plastic-storage-box-9-litre-155-x-255-x-395mm-h-x-w-x-d-clear-p-9lc" TargetMode="External"/><Relationship Id="rId6" Type="http://schemas.openxmlformats.org/officeDocument/2006/relationships/drawing" Target="../drawings/drawing1.xml"/><Relationship Id="rId5" Type="http://schemas.openxmlformats.org/officeDocument/2006/relationships/hyperlink" Target="https://www.medisave.co.uk/products/a-d-pulse-oximeter-up-200" TargetMode="External"/><Relationship Id="rId4" Type="http://schemas.openxmlformats.org/officeDocument/2006/relationships/hyperlink" Target="https://www.amazon.co.uk/MDF%C2%AE-Acoustica-Deluxe-Lightweight-Stethoscope/dp/B0011E8DG2/ref=sr_1_1?dib=eyJ2IjoiMSJ9.WbP0QHDQP9_MqcSvVjZkQr7Hb-mspXsTvan5BtXZ1xTBiNK0WjVG3BF1JjBPftSthO39nQAElj3FMDXXnb4A_JjTDyMvtoielhXTTXsvHRM9RZBuwcdxWsUKttnSsVO_0uMZLCX87x5gHvtawRLakZVgy2Oy0RR8L49yJJnQbNKiUjVz68QK8bFeCGEbHuoPPnAEogzrJF1_tJ6a8iPNAhU93JSUUqPvt4ee4Jjfo7tBUIq1GDSLoFUATvJhkyJleZhZGRCYPPtNc6YxfK6LBm45KZN4ASMUfIHbSbH5D84.1dJudseCFMFnBX5QUPurIgOc5VmeRllvpHzoP7UbBgY&amp;dib_tag=se&amp;keywords=FriCARE%2BClassic%2BStethoscope%2BDual%2BHead%2Bfor%2BNurses%2C%2BEMT%2BStudent%2C%2BKids%2C%2BDoctors%2C%2BTeaching%2BLightweight%2BStethoscopes%2BKit%2BMedical%2BSupplies%2BHome%2BHealth%2BUse(Black)&amp;linkCode=gg3&amp;linkId=d06a7f7cc8da54abcd457b6130acacee&amp;qid=1708014330&amp;sr=8-1-spons&amp;sp_csd=d2lkZ2V0TmFtZT1zcF9hdGY&amp;th=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7849-81A6-46A7-B11D-1C16691FC15E}">
  <dimension ref="B2:D10"/>
  <sheetViews>
    <sheetView workbookViewId="0">
      <selection activeCell="C4" sqref="C4:C10"/>
    </sheetView>
  </sheetViews>
  <sheetFormatPr defaultRowHeight="14.5" x14ac:dyDescent="0.35"/>
  <cols>
    <col min="2" max="2" width="69.1796875" customWidth="1"/>
    <col min="3" max="3" width="15.453125" customWidth="1"/>
    <col min="4" max="4" width="86.81640625" customWidth="1"/>
  </cols>
  <sheetData>
    <row r="2" spans="2:4" x14ac:dyDescent="0.35">
      <c r="B2" s="52" t="s">
        <v>0</v>
      </c>
    </row>
    <row r="4" spans="2:4" x14ac:dyDescent="0.35">
      <c r="B4" t="s">
        <v>1</v>
      </c>
      <c r="C4" s="43">
        <f>'AP Costs'!E136</f>
        <v>0</v>
      </c>
    </row>
    <row r="5" spans="2:4" ht="30.5" x14ac:dyDescent="0.5">
      <c r="B5" t="s">
        <v>2</v>
      </c>
      <c r="C5" s="50">
        <f>'Training Costs'!J69</f>
        <v>0</v>
      </c>
      <c r="D5" s="47" t="s">
        <v>3</v>
      </c>
    </row>
    <row r="6" spans="2:4" x14ac:dyDescent="0.35">
      <c r="B6" s="44" t="s">
        <v>4</v>
      </c>
      <c r="C6" s="51">
        <f>SUM(C4:C5)</f>
        <v>0</v>
      </c>
    </row>
    <row r="8" spans="2:4" x14ac:dyDescent="0.35">
      <c r="B8" t="s">
        <v>5</v>
      </c>
    </row>
    <row r="9" spans="2:4" x14ac:dyDescent="0.35">
      <c r="B9" s="2" t="s">
        <v>6</v>
      </c>
      <c r="C9" s="42">
        <f>SUM('Training Costs'!J43:J50)</f>
        <v>0</v>
      </c>
    </row>
    <row r="10" spans="2:4" x14ac:dyDescent="0.35">
      <c r="B10" s="2" t="s">
        <v>7</v>
      </c>
      <c r="C10" s="42">
        <f>SUM('Training Costs'!J56:J67)</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9FEDE-1C43-462F-B306-CFC1D5B1DF6E}">
  <dimension ref="B2:G136"/>
  <sheetViews>
    <sheetView topLeftCell="A81" workbookViewId="0">
      <selection activeCell="E136" sqref="E136"/>
    </sheetView>
  </sheetViews>
  <sheetFormatPr defaultRowHeight="14.5" x14ac:dyDescent="0.35"/>
  <cols>
    <col min="2" max="2" width="44.1796875" customWidth="1"/>
    <col min="3" max="3" width="65.7265625" customWidth="1"/>
    <col min="4" max="4" width="3" customWidth="1"/>
    <col min="5" max="5" width="11.81640625" style="42" customWidth="1"/>
    <col min="7" max="7" width="10.1796875" bestFit="1" customWidth="1"/>
  </cols>
  <sheetData>
    <row r="2" spans="2:7" ht="21" x14ac:dyDescent="0.35">
      <c r="B2" s="1" t="s">
        <v>8</v>
      </c>
    </row>
    <row r="3" spans="2:7" ht="15" thickBot="1" x14ac:dyDescent="0.4">
      <c r="B3" s="2" t="s">
        <v>9</v>
      </c>
    </row>
    <row r="4" spans="2:7" ht="15" thickBot="1" x14ac:dyDescent="0.4">
      <c r="B4" s="3" t="s">
        <v>10</v>
      </c>
      <c r="C4" s="4" t="s">
        <v>11</v>
      </c>
      <c r="G4" s="49"/>
    </row>
    <row r="5" spans="2:7" ht="29.5" thickBot="1" x14ac:dyDescent="0.4">
      <c r="B5" s="5" t="s">
        <v>12</v>
      </c>
      <c r="C5" s="6" t="s">
        <v>191</v>
      </c>
      <c r="E5" s="46"/>
      <c r="G5" s="49"/>
    </row>
    <row r="6" spans="2:7" x14ac:dyDescent="0.35">
      <c r="B6" s="7" t="s">
        <v>13</v>
      </c>
      <c r="C6" s="9"/>
    </row>
    <row r="7" spans="2:7" x14ac:dyDescent="0.35">
      <c r="B7" s="7" t="s">
        <v>14</v>
      </c>
      <c r="C7" s="10"/>
    </row>
    <row r="8" spans="2:7" ht="29" x14ac:dyDescent="0.35">
      <c r="B8" s="7" t="s">
        <v>15</v>
      </c>
      <c r="C8" s="11"/>
    </row>
    <row r="9" spans="2:7" ht="29.5" thickBot="1" x14ac:dyDescent="0.4">
      <c r="B9" s="8" t="s">
        <v>16</v>
      </c>
      <c r="C9" s="12"/>
    </row>
    <row r="10" spans="2:7" x14ac:dyDescent="0.35">
      <c r="B10" s="2"/>
    </row>
    <row r="11" spans="2:7" x14ac:dyDescent="0.35">
      <c r="B11" s="2"/>
    </row>
    <row r="12" spans="2:7" ht="15" thickBot="1" x14ac:dyDescent="0.4">
      <c r="B12" s="2" t="s">
        <v>17</v>
      </c>
    </row>
    <row r="13" spans="2:7" ht="15" thickBot="1" x14ac:dyDescent="0.4">
      <c r="B13" s="3" t="s">
        <v>10</v>
      </c>
      <c r="C13" s="4" t="s">
        <v>11</v>
      </c>
    </row>
    <row r="14" spans="2:7" x14ac:dyDescent="0.35">
      <c r="B14" s="53" t="s">
        <v>18</v>
      </c>
      <c r="C14" s="53"/>
    </row>
    <row r="15" spans="2:7" ht="15" thickBot="1" x14ac:dyDescent="0.4">
      <c r="B15" s="54"/>
      <c r="C15" s="54"/>
    </row>
    <row r="16" spans="2:7" ht="15" thickBot="1" x14ac:dyDescent="0.4">
      <c r="B16" s="8" t="s">
        <v>19</v>
      </c>
      <c r="C16" s="6"/>
    </row>
    <row r="17" spans="2:3" ht="15" thickBot="1" x14ac:dyDescent="0.4">
      <c r="B17" s="8" t="s">
        <v>20</v>
      </c>
      <c r="C17" s="6"/>
    </row>
    <row r="18" spans="2:3" ht="15" thickBot="1" x14ac:dyDescent="0.4">
      <c r="B18" s="8" t="s">
        <v>21</v>
      </c>
      <c r="C18" s="13"/>
    </row>
    <row r="19" spans="2:3" ht="15" thickBot="1" x14ac:dyDescent="0.4">
      <c r="B19" s="8" t="s">
        <v>22</v>
      </c>
      <c r="C19" s="6"/>
    </row>
    <row r="20" spans="2:3" x14ac:dyDescent="0.35">
      <c r="B20" s="2"/>
    </row>
    <row r="21" spans="2:3" ht="15" thickBot="1" x14ac:dyDescent="0.4">
      <c r="B21" s="14" t="s">
        <v>23</v>
      </c>
    </row>
    <row r="22" spans="2:3" ht="15" thickBot="1" x14ac:dyDescent="0.4">
      <c r="B22" s="3" t="s">
        <v>10</v>
      </c>
      <c r="C22" s="4" t="s">
        <v>11</v>
      </c>
    </row>
    <row r="23" spans="2:3" ht="29.5" thickBot="1" x14ac:dyDescent="0.4">
      <c r="B23" s="8" t="s">
        <v>24</v>
      </c>
      <c r="C23" s="6"/>
    </row>
    <row r="24" spans="2:3" x14ac:dyDescent="0.35">
      <c r="B24" s="7" t="s">
        <v>25</v>
      </c>
      <c r="C24" s="55"/>
    </row>
    <row r="25" spans="2:3" ht="29.5" thickBot="1" x14ac:dyDescent="0.4">
      <c r="B25" s="15" t="s">
        <v>26</v>
      </c>
      <c r="C25" s="56"/>
    </row>
    <row r="26" spans="2:3" ht="15" thickBot="1" x14ac:dyDescent="0.4">
      <c r="B26" s="16" t="s">
        <v>27</v>
      </c>
      <c r="C26" s="6"/>
    </row>
    <row r="27" spans="2:3" ht="16" thickBot="1" x14ac:dyDescent="0.4">
      <c r="B27" s="17" t="s">
        <v>28</v>
      </c>
      <c r="C27" s="6"/>
    </row>
    <row r="28" spans="2:3" ht="15" thickBot="1" x14ac:dyDescent="0.4">
      <c r="B28" s="8" t="s">
        <v>29</v>
      </c>
      <c r="C28" s="6"/>
    </row>
    <row r="29" spans="2:3" ht="15" thickBot="1" x14ac:dyDescent="0.4">
      <c r="B29" s="8" t="s">
        <v>30</v>
      </c>
      <c r="C29" s="6"/>
    </row>
    <row r="30" spans="2:3" ht="16" thickBot="1" x14ac:dyDescent="0.4">
      <c r="B30" s="17" t="s">
        <v>31</v>
      </c>
      <c r="C30" s="6"/>
    </row>
    <row r="31" spans="2:3" ht="15.5" x14ac:dyDescent="0.35">
      <c r="B31" s="18" t="s">
        <v>32</v>
      </c>
      <c r="C31" s="53"/>
    </row>
    <row r="32" spans="2:3" ht="15" thickBot="1" x14ac:dyDescent="0.4">
      <c r="B32" s="8" t="s">
        <v>33</v>
      </c>
      <c r="C32" s="54"/>
    </row>
    <row r="33" spans="2:3" ht="15" thickBot="1" x14ac:dyDescent="0.4">
      <c r="B33" s="8" t="s">
        <v>34</v>
      </c>
      <c r="C33" s="6"/>
    </row>
    <row r="34" spans="2:3" x14ac:dyDescent="0.35">
      <c r="B34" s="57" t="s">
        <v>35</v>
      </c>
      <c r="C34" s="53"/>
    </row>
    <row r="35" spans="2:3" ht="15" thickBot="1" x14ac:dyDescent="0.4">
      <c r="B35" s="58"/>
      <c r="C35" s="54"/>
    </row>
    <row r="36" spans="2:3" x14ac:dyDescent="0.35">
      <c r="B36" s="57" t="s">
        <v>36</v>
      </c>
      <c r="C36" s="53"/>
    </row>
    <row r="37" spans="2:3" ht="15" thickBot="1" x14ac:dyDescent="0.4">
      <c r="B37" s="58"/>
      <c r="C37" s="54"/>
    </row>
    <row r="38" spans="2:3" ht="31.5" thickBot="1" x14ac:dyDescent="0.4">
      <c r="B38" s="17" t="s">
        <v>37</v>
      </c>
      <c r="C38" s="6"/>
    </row>
    <row r="39" spans="2:3" x14ac:dyDescent="0.35">
      <c r="B39" s="57" t="s">
        <v>38</v>
      </c>
      <c r="C39" s="53"/>
    </row>
    <row r="40" spans="2:3" ht="15" thickBot="1" x14ac:dyDescent="0.4">
      <c r="B40" s="58"/>
      <c r="C40" s="54"/>
    </row>
    <row r="41" spans="2:3" x14ac:dyDescent="0.35">
      <c r="B41" s="57" t="s">
        <v>39</v>
      </c>
      <c r="C41" s="53"/>
    </row>
    <row r="42" spans="2:3" ht="15" thickBot="1" x14ac:dyDescent="0.4">
      <c r="B42" s="58"/>
      <c r="C42" s="54"/>
    </row>
    <row r="43" spans="2:3" x14ac:dyDescent="0.35">
      <c r="B43" s="57" t="s">
        <v>40</v>
      </c>
      <c r="C43" s="53"/>
    </row>
    <row r="44" spans="2:3" ht="15" thickBot="1" x14ac:dyDescent="0.4">
      <c r="B44" s="58"/>
      <c r="C44" s="54"/>
    </row>
    <row r="45" spans="2:3" x14ac:dyDescent="0.35">
      <c r="B45" s="57" t="s">
        <v>41</v>
      </c>
      <c r="C45" s="53"/>
    </row>
    <row r="46" spans="2:3" ht="15" thickBot="1" x14ac:dyDescent="0.4">
      <c r="B46" s="58"/>
      <c r="C46" s="54"/>
    </row>
    <row r="47" spans="2:3" ht="29.5" thickBot="1" x14ac:dyDescent="0.4">
      <c r="B47" s="8" t="s">
        <v>42</v>
      </c>
      <c r="C47" s="6"/>
    </row>
    <row r="48" spans="2:3" ht="16" thickBot="1" x14ac:dyDescent="0.4">
      <c r="B48" s="17" t="s">
        <v>43</v>
      </c>
      <c r="C48" s="6"/>
    </row>
    <row r="49" spans="2:3" x14ac:dyDescent="0.35">
      <c r="B49" s="7" t="s">
        <v>44</v>
      </c>
      <c r="C49" s="9"/>
    </row>
    <row r="50" spans="2:3" x14ac:dyDescent="0.35">
      <c r="B50" s="7" t="s">
        <v>45</v>
      </c>
      <c r="C50" s="9"/>
    </row>
    <row r="51" spans="2:3" ht="15" thickBot="1" x14ac:dyDescent="0.4">
      <c r="B51" s="8" t="s">
        <v>46</v>
      </c>
      <c r="C51" s="6"/>
    </row>
    <row r="52" spans="2:3" x14ac:dyDescent="0.35">
      <c r="B52" s="57" t="s">
        <v>47</v>
      </c>
      <c r="C52" s="53"/>
    </row>
    <row r="53" spans="2:3" ht="15" thickBot="1" x14ac:dyDescent="0.4">
      <c r="B53" s="58"/>
      <c r="C53" s="54"/>
    </row>
    <row r="54" spans="2:3" ht="15" thickBot="1" x14ac:dyDescent="0.4">
      <c r="B54" s="8" t="s">
        <v>48</v>
      </c>
      <c r="C54" s="6"/>
    </row>
    <row r="55" spans="2:3" x14ac:dyDescent="0.35">
      <c r="B55" s="57" t="s">
        <v>49</v>
      </c>
      <c r="C55" s="53"/>
    </row>
    <row r="56" spans="2:3" ht="15" thickBot="1" x14ac:dyDescent="0.4">
      <c r="B56" s="58"/>
      <c r="C56" s="54"/>
    </row>
    <row r="57" spans="2:3" x14ac:dyDescent="0.35">
      <c r="B57" s="59" t="s">
        <v>50</v>
      </c>
      <c r="C57" s="53"/>
    </row>
    <row r="58" spans="2:3" ht="15" thickBot="1" x14ac:dyDescent="0.4">
      <c r="B58" s="60"/>
      <c r="C58" s="54"/>
    </row>
    <row r="59" spans="2:3" x14ac:dyDescent="0.35">
      <c r="B59" s="57" t="s">
        <v>51</v>
      </c>
      <c r="C59" s="53"/>
    </row>
    <row r="60" spans="2:3" ht="15" thickBot="1" x14ac:dyDescent="0.4">
      <c r="B60" s="58"/>
      <c r="C60" s="54"/>
    </row>
    <row r="61" spans="2:3" ht="15" thickBot="1" x14ac:dyDescent="0.4">
      <c r="B61" s="8" t="s">
        <v>52</v>
      </c>
      <c r="C61" s="6"/>
    </row>
    <row r="62" spans="2:3" x14ac:dyDescent="0.35">
      <c r="B62" s="57" t="s">
        <v>53</v>
      </c>
      <c r="C62" s="53"/>
    </row>
    <row r="63" spans="2:3" ht="15" thickBot="1" x14ac:dyDescent="0.4">
      <c r="B63" s="58"/>
      <c r="C63" s="54"/>
    </row>
    <row r="64" spans="2:3" x14ac:dyDescent="0.35">
      <c r="B64" s="57" t="s">
        <v>54</v>
      </c>
      <c r="C64" s="53"/>
    </row>
    <row r="65" spans="2:3" ht="15" thickBot="1" x14ac:dyDescent="0.4">
      <c r="B65" s="58"/>
      <c r="C65" s="54"/>
    </row>
    <row r="66" spans="2:3" x14ac:dyDescent="0.35">
      <c r="B66" s="7" t="s">
        <v>55</v>
      </c>
      <c r="C66" s="9"/>
    </row>
    <row r="67" spans="2:3" x14ac:dyDescent="0.35">
      <c r="B67" s="7" t="s">
        <v>56</v>
      </c>
      <c r="C67" s="9"/>
    </row>
    <row r="68" spans="2:3" x14ac:dyDescent="0.35">
      <c r="B68" s="7" t="s">
        <v>57</v>
      </c>
      <c r="C68" s="9"/>
    </row>
    <row r="69" spans="2:3" x14ac:dyDescent="0.35">
      <c r="B69" s="7" t="s">
        <v>58</v>
      </c>
      <c r="C69" s="9"/>
    </row>
    <row r="70" spans="2:3" x14ac:dyDescent="0.35">
      <c r="B70" s="7" t="s">
        <v>59</v>
      </c>
      <c r="C70" s="21"/>
    </row>
    <row r="71" spans="2:3" x14ac:dyDescent="0.35">
      <c r="B71" s="19"/>
      <c r="C71" s="22"/>
    </row>
    <row r="72" spans="2:3" x14ac:dyDescent="0.35">
      <c r="B72" s="19"/>
      <c r="C72" s="21"/>
    </row>
    <row r="73" spans="2:3" x14ac:dyDescent="0.35">
      <c r="B73" s="19"/>
      <c r="C73" s="22"/>
    </row>
    <row r="74" spans="2:3" x14ac:dyDescent="0.35">
      <c r="B74" s="19"/>
      <c r="C74" s="21"/>
    </row>
    <row r="75" spans="2:3" x14ac:dyDescent="0.35">
      <c r="B75" s="19"/>
      <c r="C75" s="22"/>
    </row>
    <row r="76" spans="2:3" x14ac:dyDescent="0.35">
      <c r="B76" s="19"/>
      <c r="C76" s="21"/>
    </row>
    <row r="77" spans="2:3" x14ac:dyDescent="0.35">
      <c r="B77" s="19"/>
      <c r="C77" s="9"/>
    </row>
    <row r="78" spans="2:3" x14ac:dyDescent="0.35">
      <c r="B78" s="19"/>
      <c r="C78" s="21"/>
    </row>
    <row r="79" spans="2:3" x14ac:dyDescent="0.35">
      <c r="B79" s="19"/>
      <c r="C79" s="9"/>
    </row>
    <row r="80" spans="2:3" ht="15" thickBot="1" x14ac:dyDescent="0.4">
      <c r="B80" s="20"/>
      <c r="C80" s="6"/>
    </row>
    <row r="81" spans="2:3" x14ac:dyDescent="0.35">
      <c r="B81" s="57" t="s">
        <v>60</v>
      </c>
      <c r="C81" s="53"/>
    </row>
    <row r="82" spans="2:3" ht="15" thickBot="1" x14ac:dyDescent="0.4">
      <c r="B82" s="58"/>
      <c r="C82" s="54"/>
    </row>
    <row r="83" spans="2:3" ht="44" thickBot="1" x14ac:dyDescent="0.4">
      <c r="B83" s="8" t="s">
        <v>61</v>
      </c>
      <c r="C83" s="23"/>
    </row>
    <row r="84" spans="2:3" x14ac:dyDescent="0.35">
      <c r="B84" s="7"/>
      <c r="C84" s="41"/>
    </row>
    <row r="85" spans="2:3" ht="15" thickBot="1" x14ac:dyDescent="0.4">
      <c r="B85" s="7"/>
      <c r="C85" s="41"/>
    </row>
    <row r="86" spans="2:3" x14ac:dyDescent="0.35">
      <c r="B86" s="57" t="s">
        <v>62</v>
      </c>
      <c r="C86" s="53"/>
    </row>
    <row r="87" spans="2:3" ht="15" thickBot="1" x14ac:dyDescent="0.4">
      <c r="B87" s="58"/>
      <c r="C87" s="54"/>
    </row>
    <row r="88" spans="2:3" x14ac:dyDescent="0.35">
      <c r="B88" s="57" t="s">
        <v>63</v>
      </c>
      <c r="C88" s="53"/>
    </row>
    <row r="89" spans="2:3" ht="15" thickBot="1" x14ac:dyDescent="0.4">
      <c r="B89" s="58"/>
      <c r="C89" s="54"/>
    </row>
    <row r="90" spans="2:3" ht="47" thickBot="1" x14ac:dyDescent="0.4">
      <c r="B90" s="17" t="s">
        <v>64</v>
      </c>
      <c r="C90" s="6"/>
    </row>
    <row r="91" spans="2:3" x14ac:dyDescent="0.35">
      <c r="B91" s="57" t="s">
        <v>65</v>
      </c>
      <c r="C91" s="53"/>
    </row>
    <row r="92" spans="2:3" ht="15" thickBot="1" x14ac:dyDescent="0.4">
      <c r="B92" s="58"/>
      <c r="C92" s="54"/>
    </row>
    <row r="93" spans="2:3" x14ac:dyDescent="0.35">
      <c r="B93" s="57" t="s">
        <v>66</v>
      </c>
      <c r="C93" s="61"/>
    </row>
    <row r="94" spans="2:3" ht="15" thickBot="1" x14ac:dyDescent="0.4">
      <c r="B94" s="58"/>
      <c r="C94" s="62"/>
    </row>
    <row r="95" spans="2:3" x14ac:dyDescent="0.35">
      <c r="B95" s="7" t="s">
        <v>67</v>
      </c>
      <c r="C95" s="55"/>
    </row>
    <row r="96" spans="2:3" x14ac:dyDescent="0.35">
      <c r="B96" s="24" t="s">
        <v>68</v>
      </c>
      <c r="C96" s="63"/>
    </row>
    <row r="97" spans="2:3" ht="15" thickBot="1" x14ac:dyDescent="0.4">
      <c r="B97" s="8"/>
      <c r="C97" s="56"/>
    </row>
    <row r="98" spans="2:3" ht="15" thickBot="1" x14ac:dyDescent="0.4">
      <c r="B98" s="25" t="s">
        <v>69</v>
      </c>
      <c r="C98" s="6"/>
    </row>
    <row r="99" spans="2:3" ht="26.5" thickBot="1" x14ac:dyDescent="0.4">
      <c r="B99" s="25" t="s">
        <v>70</v>
      </c>
      <c r="C99" s="6"/>
    </row>
    <row r="100" spans="2:3" ht="26.5" thickBot="1" x14ac:dyDescent="0.4">
      <c r="B100" s="25" t="s">
        <v>71</v>
      </c>
      <c r="C100" s="6"/>
    </row>
    <row r="101" spans="2:3" ht="15" thickBot="1" x14ac:dyDescent="0.4">
      <c r="B101" s="25" t="s">
        <v>72</v>
      </c>
      <c r="C101" s="26"/>
    </row>
    <row r="102" spans="2:3" x14ac:dyDescent="0.35">
      <c r="B102" s="27" t="s">
        <v>73</v>
      </c>
      <c r="C102" s="9"/>
    </row>
    <row r="103" spans="2:3" ht="29" x14ac:dyDescent="0.35">
      <c r="B103" s="24" t="s">
        <v>74</v>
      </c>
      <c r="C103" s="10"/>
    </row>
    <row r="104" spans="2:3" x14ac:dyDescent="0.35">
      <c r="B104" s="7"/>
      <c r="C104" s="10"/>
    </row>
    <row r="105" spans="2:3" ht="87" x14ac:dyDescent="0.35">
      <c r="B105" s="24" t="s">
        <v>75</v>
      </c>
      <c r="C105" s="10"/>
    </row>
    <row r="106" spans="2:3" ht="15" thickBot="1" x14ac:dyDescent="0.4">
      <c r="B106" s="20"/>
      <c r="C106" s="13"/>
    </row>
    <row r="107" spans="2:3" ht="15" thickBot="1" x14ac:dyDescent="0.4">
      <c r="B107" s="25" t="s">
        <v>76</v>
      </c>
      <c r="C107" s="13"/>
    </row>
    <row r="108" spans="2:3" ht="15" thickBot="1" x14ac:dyDescent="0.4">
      <c r="B108" s="25" t="s">
        <v>77</v>
      </c>
      <c r="C108" s="28"/>
    </row>
    <row r="109" spans="2:3" ht="15" thickBot="1" x14ac:dyDescent="0.4">
      <c r="B109" s="25" t="s">
        <v>78</v>
      </c>
      <c r="C109" s="26"/>
    </row>
    <row r="110" spans="2:3" x14ac:dyDescent="0.35">
      <c r="B110" s="29" t="s">
        <v>79</v>
      </c>
      <c r="C110" s="55"/>
    </row>
    <row r="111" spans="2:3" ht="15" thickBot="1" x14ac:dyDescent="0.4">
      <c r="B111" s="15" t="s">
        <v>80</v>
      </c>
      <c r="C111" s="56"/>
    </row>
    <row r="112" spans="2:3" ht="15" thickBot="1" x14ac:dyDescent="0.4">
      <c r="B112" s="25" t="s">
        <v>81</v>
      </c>
      <c r="C112" s="6"/>
    </row>
    <row r="113" spans="2:3" ht="15" thickBot="1" x14ac:dyDescent="0.4">
      <c r="B113" s="25" t="s">
        <v>82</v>
      </c>
      <c r="C113" s="6"/>
    </row>
    <row r="114" spans="2:3" ht="15" thickBot="1" x14ac:dyDescent="0.4">
      <c r="B114" s="25" t="s">
        <v>83</v>
      </c>
      <c r="C114" s="6"/>
    </row>
    <row r="115" spans="2:3" ht="15" thickBot="1" x14ac:dyDescent="0.4">
      <c r="B115" s="25" t="s">
        <v>84</v>
      </c>
      <c r="C115" s="13"/>
    </row>
    <row r="116" spans="2:3" ht="26.5" thickBot="1" x14ac:dyDescent="0.4">
      <c r="B116" s="25" t="s">
        <v>85</v>
      </c>
      <c r="C116" s="6"/>
    </row>
    <row r="117" spans="2:3" ht="15" thickBot="1" x14ac:dyDescent="0.4">
      <c r="B117" s="25" t="s">
        <v>86</v>
      </c>
      <c r="C117" s="6"/>
    </row>
    <row r="118" spans="2:3" ht="15" thickBot="1" x14ac:dyDescent="0.4">
      <c r="B118" s="25" t="s">
        <v>87</v>
      </c>
      <c r="C118" s="6"/>
    </row>
    <row r="119" spans="2:3" ht="15" thickBot="1" x14ac:dyDescent="0.4">
      <c r="B119" s="25" t="s">
        <v>88</v>
      </c>
      <c r="C119" s="6"/>
    </row>
    <row r="120" spans="2:3" ht="15" thickBot="1" x14ac:dyDescent="0.4">
      <c r="B120" s="25" t="s">
        <v>89</v>
      </c>
      <c r="C120" s="30"/>
    </row>
    <row r="121" spans="2:3" ht="15" thickBot="1" x14ac:dyDescent="0.4">
      <c r="B121" s="25" t="s">
        <v>90</v>
      </c>
      <c r="C121" s="6"/>
    </row>
    <row r="122" spans="2:3" ht="15" thickBot="1" x14ac:dyDescent="0.4">
      <c r="B122" s="25" t="s">
        <v>91</v>
      </c>
      <c r="C122" s="13"/>
    </row>
    <row r="123" spans="2:3" ht="26.5" thickBot="1" x14ac:dyDescent="0.4">
      <c r="B123" s="25" t="s">
        <v>92</v>
      </c>
      <c r="C123" s="6"/>
    </row>
    <row r="124" spans="2:3" ht="26.5" thickBot="1" x14ac:dyDescent="0.4">
      <c r="B124" s="25" t="s">
        <v>93</v>
      </c>
      <c r="C124" s="6"/>
    </row>
    <row r="125" spans="2:3" x14ac:dyDescent="0.35">
      <c r="B125" s="2"/>
    </row>
    <row r="126" spans="2:3" x14ac:dyDescent="0.35">
      <c r="B126" s="2"/>
    </row>
    <row r="127" spans="2:3" ht="15" thickBot="1" x14ac:dyDescent="0.4">
      <c r="B127" s="2" t="s">
        <v>94</v>
      </c>
    </row>
    <row r="128" spans="2:3" ht="15" thickBot="1" x14ac:dyDescent="0.4">
      <c r="B128" s="3" t="s">
        <v>10</v>
      </c>
      <c r="C128" s="4" t="s">
        <v>11</v>
      </c>
    </row>
    <row r="129" spans="2:5" ht="73" thickBot="1" x14ac:dyDescent="0.4">
      <c r="B129" s="8" t="s">
        <v>95</v>
      </c>
      <c r="C129" s="6" t="s">
        <v>190</v>
      </c>
    </row>
    <row r="130" spans="2:5" x14ac:dyDescent="0.35">
      <c r="B130" s="2"/>
    </row>
    <row r="131" spans="2:5" x14ac:dyDescent="0.35">
      <c r="B131" s="31" t="s">
        <v>96</v>
      </c>
    </row>
    <row r="132" spans="2:5" x14ac:dyDescent="0.35">
      <c r="B132" s="31" t="s">
        <v>97</v>
      </c>
    </row>
    <row r="133" spans="2:5" x14ac:dyDescent="0.35">
      <c r="B133" s="31" t="s">
        <v>98</v>
      </c>
    </row>
    <row r="135" spans="2:5" x14ac:dyDescent="0.35">
      <c r="C135" s="44" t="s">
        <v>99</v>
      </c>
      <c r="D135" s="44"/>
      <c r="E135" s="45">
        <f>SUM(E6:E134)</f>
        <v>0</v>
      </c>
    </row>
    <row r="136" spans="2:5" x14ac:dyDescent="0.35">
      <c r="C136" s="44" t="s">
        <v>100</v>
      </c>
      <c r="D136" s="44"/>
      <c r="E136" s="45">
        <f>E135*1.019</f>
        <v>0</v>
      </c>
    </row>
  </sheetData>
  <mergeCells count="40">
    <mergeCell ref="B93:B94"/>
    <mergeCell ref="C93:C94"/>
    <mergeCell ref="C95:C97"/>
    <mergeCell ref="C110:C111"/>
    <mergeCell ref="B86:B87"/>
    <mergeCell ref="C86:C87"/>
    <mergeCell ref="B88:B89"/>
    <mergeCell ref="C88:C89"/>
    <mergeCell ref="B91:B92"/>
    <mergeCell ref="C91:C92"/>
    <mergeCell ref="B62:B63"/>
    <mergeCell ref="C62:C63"/>
    <mergeCell ref="B64:B65"/>
    <mergeCell ref="C64:C65"/>
    <mergeCell ref="B81:B82"/>
    <mergeCell ref="C81:C82"/>
    <mergeCell ref="B55:B56"/>
    <mergeCell ref="C55:C56"/>
    <mergeCell ref="B57:B58"/>
    <mergeCell ref="C57:C58"/>
    <mergeCell ref="B59:B60"/>
    <mergeCell ref="C59:C60"/>
    <mergeCell ref="B43:B44"/>
    <mergeCell ref="C43:C44"/>
    <mergeCell ref="B45:B46"/>
    <mergeCell ref="C45:C46"/>
    <mergeCell ref="B52:B53"/>
    <mergeCell ref="C52:C53"/>
    <mergeCell ref="B36:B37"/>
    <mergeCell ref="C36:C37"/>
    <mergeCell ref="B39:B40"/>
    <mergeCell ref="C39:C40"/>
    <mergeCell ref="B41:B42"/>
    <mergeCell ref="C41:C42"/>
    <mergeCell ref="B14:B15"/>
    <mergeCell ref="C14:C15"/>
    <mergeCell ref="C24:C25"/>
    <mergeCell ref="C31:C32"/>
    <mergeCell ref="B34:B35"/>
    <mergeCell ref="C34:C35"/>
  </mergeCells>
  <hyperlinks>
    <hyperlink ref="B25" r:id="rId1" display="https://www.viking-direct.co.uk/en/really-useful-box-polypropylene-plastic-storage-box-9-litre-155-x-255-x-395mm-h-x-w-x-d-clear-p-9lc" xr:uid="{BBF0739D-4647-4078-8BFF-9F484853B85D}"/>
    <hyperlink ref="B96" r:id="rId2" display="https://www.medisave.co.uk/products/elite-lightweight-medical-bag?pr_prod_strat=e5_desc&amp;pr_rec_id=55298e3f3&amp;pr_rec_pid=8200754430235&amp;pr_ref_pid=8201195815195&amp;pr_seq=uniform" xr:uid="{440EAFA0-3405-432D-819C-5F0BE11E5D2F}"/>
    <hyperlink ref="B103" r:id="rId3" location="general_colour=2210" display="https://medtree.co.uk/adc-adscope-603-acoustic-stethoscope-metallic - general_colour=2210" xr:uid="{7E3373A1-ABC3-4ACE-87F1-5ABDB46F4D92}"/>
    <hyperlink ref="B105" r:id="rId4" display="https://www.amazon.co.uk/MDF%C2%AE-Acoustica-Deluxe-Lightweight-Stethoscope/dp/B0011E8DG2/ref=sr_1_1?dib=eyJ2IjoiMSJ9.WbP0QHDQP9_MqcSvVjZkQr7Hb-mspXsTvan5BtXZ1xTBiNK0WjVG3BF1JjBPftSthO39nQAElj3FMDXXnb4A_JjTDyMvtoielhXTTXsvHRM9RZBuwcdxWsUKttnSsVO_0uMZLCX87x5gHvtawRLakZVgy2Oy0RR8L49yJJnQbNKiUjVz68QK8bFeCGEbHuoPPnAEogzrJF1_tJ6a8iPNAhU93JSUUqPvt4ee4Jjfo7tBUIq1GDSLoFUATvJhkyJleZhZGRCYPPtNc6YxfK6LBm45KZN4ASMUfIHbSbH5D84.1dJudseCFMFnBX5QUPurIgOc5VmeRllvpHzoP7UbBgY&amp;dib_tag=se&amp;keywords=FriCARE%2BClassic%2BStethoscope%2BDual%2BHead%2Bfor%2BNurses%2C%2BEMT%2BStudent%2C%2BKids%2C%2BDoctors%2C%2BTeaching%2BLightweight%2BStethoscopes%2BKit%2BMedical%2BSupplies%2BHome%2BHealth%2BUse(Black)&amp;linkCode=gg3&amp;linkId=d06a7f7cc8da54abcd457b6130acacee&amp;qid=1708014330&amp;sr=8-1-spons&amp;sp_csd=d2lkZ2V0TmFtZT1zcF9hdGY&amp;th=1" xr:uid="{3F705A07-5BBB-4E4A-9799-63BF5FD21A52}"/>
    <hyperlink ref="B111" r:id="rId5" display="https://www.medisave.co.uk/products/a-d-pulse-oximeter-up-200" xr:uid="{A3E28764-01BC-465E-9C7D-838AE29B8291}"/>
  </hyperlinks>
  <pageMargins left="0.7" right="0.7" top="0.75" bottom="0.75" header="0.3" footer="0.3"/>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E239-DC81-4106-B7F3-C9FD799B778D}">
  <dimension ref="B2:O74"/>
  <sheetViews>
    <sheetView tabSelected="1" zoomScale="80" zoomScaleNormal="115" workbookViewId="0">
      <selection activeCell="E56" sqref="E56:E64"/>
    </sheetView>
  </sheetViews>
  <sheetFormatPr defaultRowHeight="14.5" x14ac:dyDescent="0.35"/>
  <cols>
    <col min="2" max="2" width="50.54296875" customWidth="1"/>
    <col min="3" max="3" width="69.81640625" customWidth="1"/>
    <col min="4" max="4" width="1.54296875" customWidth="1"/>
    <col min="5" max="5" width="25.54296875" bestFit="1" customWidth="1"/>
    <col min="6" max="6" width="10.26953125" customWidth="1"/>
    <col min="8" max="8" width="11" customWidth="1"/>
    <col min="9" max="9" width="1.1796875" customWidth="1"/>
    <col min="10" max="10" width="14.54296875" style="42" bestFit="1" customWidth="1"/>
  </cols>
  <sheetData>
    <row r="2" spans="2:11" x14ac:dyDescent="0.35">
      <c r="B2" s="2" t="s">
        <v>101</v>
      </c>
    </row>
    <row r="3" spans="2:11" x14ac:dyDescent="0.35">
      <c r="B3" s="2"/>
    </row>
    <row r="4" spans="2:11" ht="15" thickBot="1" x14ac:dyDescent="0.4">
      <c r="B4" s="2" t="s">
        <v>102</v>
      </c>
    </row>
    <row r="5" spans="2:11" ht="15" thickBot="1" x14ac:dyDescent="0.4">
      <c r="B5" s="32" t="s">
        <v>103</v>
      </c>
      <c r="C5" s="33" t="s">
        <v>104</v>
      </c>
      <c r="E5" s="44" t="s">
        <v>11</v>
      </c>
      <c r="F5" s="44" t="s">
        <v>105</v>
      </c>
      <c r="G5" s="44" t="s">
        <v>106</v>
      </c>
      <c r="H5" s="44" t="s">
        <v>107</v>
      </c>
      <c r="I5" s="44"/>
      <c r="J5" s="45" t="s">
        <v>108</v>
      </c>
    </row>
    <row r="6" spans="2:11" ht="15" thickBot="1" x14ac:dyDescent="0.4">
      <c r="B6" s="34" t="s">
        <v>109</v>
      </c>
      <c r="C6" s="35" t="s">
        <v>192</v>
      </c>
    </row>
    <row r="7" spans="2:11" ht="29.5" thickBot="1" x14ac:dyDescent="0.4">
      <c r="B7" s="34" t="s">
        <v>110</v>
      </c>
      <c r="C7" s="35" t="s">
        <v>111</v>
      </c>
      <c r="F7" s="43"/>
      <c r="G7" s="43"/>
      <c r="H7" s="43"/>
      <c r="K7" t="s">
        <v>112</v>
      </c>
    </row>
    <row r="8" spans="2:11" ht="15" thickBot="1" x14ac:dyDescent="0.4">
      <c r="B8" s="34" t="s">
        <v>113</v>
      </c>
      <c r="C8" s="35" t="s">
        <v>114</v>
      </c>
      <c r="J8" s="46"/>
    </row>
    <row r="9" spans="2:11" ht="29.5" thickBot="1" x14ac:dyDescent="0.4">
      <c r="B9" s="34" t="s">
        <v>115</v>
      </c>
      <c r="C9" s="35" t="s">
        <v>116</v>
      </c>
      <c r="J9" s="46"/>
    </row>
    <row r="10" spans="2:11" ht="29.5" thickBot="1" x14ac:dyDescent="0.4">
      <c r="B10" s="34" t="s">
        <v>117</v>
      </c>
      <c r="C10" s="35" t="s">
        <v>118</v>
      </c>
      <c r="F10" s="43"/>
      <c r="G10" s="43"/>
      <c r="H10" s="43"/>
    </row>
    <row r="11" spans="2:11" ht="29.5" thickBot="1" x14ac:dyDescent="0.4">
      <c r="B11" s="34" t="s">
        <v>119</v>
      </c>
      <c r="C11" s="35" t="s">
        <v>120</v>
      </c>
      <c r="F11" s="43"/>
      <c r="G11" s="43"/>
      <c r="H11" s="43"/>
    </row>
    <row r="12" spans="2:11" ht="15" thickBot="1" x14ac:dyDescent="0.4">
      <c r="B12" s="34" t="s">
        <v>121</v>
      </c>
      <c r="C12" s="35" t="s">
        <v>114</v>
      </c>
    </row>
    <row r="13" spans="2:11" ht="15" thickBot="1" x14ac:dyDescent="0.4">
      <c r="B13" s="34" t="s">
        <v>122</v>
      </c>
      <c r="C13" s="35" t="s">
        <v>114</v>
      </c>
      <c r="J13" s="46"/>
    </row>
    <row r="14" spans="2:11" ht="44" thickBot="1" x14ac:dyDescent="0.4">
      <c r="B14" s="34" t="s">
        <v>123</v>
      </c>
      <c r="C14" s="35" t="s">
        <v>124</v>
      </c>
      <c r="J14" s="46"/>
    </row>
    <row r="15" spans="2:11" ht="29.5" thickBot="1" x14ac:dyDescent="0.4">
      <c r="B15" s="34" t="s">
        <v>125</v>
      </c>
      <c r="C15" s="35" t="s">
        <v>126</v>
      </c>
      <c r="F15" s="43"/>
      <c r="G15" s="43"/>
      <c r="H15" s="43"/>
    </row>
    <row r="16" spans="2:11" x14ac:dyDescent="0.35">
      <c r="B16" s="2"/>
    </row>
    <row r="17" spans="2:10" ht="15" thickBot="1" x14ac:dyDescent="0.4">
      <c r="B17" s="2" t="s">
        <v>127</v>
      </c>
    </row>
    <row r="18" spans="2:10" ht="15" thickBot="1" x14ac:dyDescent="0.4">
      <c r="B18" s="32" t="s">
        <v>103</v>
      </c>
      <c r="C18" s="33" t="s">
        <v>104</v>
      </c>
    </row>
    <row r="19" spans="2:10" x14ac:dyDescent="0.35">
      <c r="B19" s="64" t="s">
        <v>128</v>
      </c>
      <c r="C19" s="37" t="s">
        <v>129</v>
      </c>
    </row>
    <row r="20" spans="2:10" ht="29.5" thickBot="1" x14ac:dyDescent="0.4">
      <c r="B20" s="65"/>
      <c r="C20" s="35" t="s">
        <v>130</v>
      </c>
      <c r="F20" s="43"/>
      <c r="G20" s="43"/>
      <c r="H20" s="43"/>
    </row>
    <row r="21" spans="2:10" x14ac:dyDescent="0.35">
      <c r="B21" s="64" t="s">
        <v>131</v>
      </c>
      <c r="C21" s="37" t="s">
        <v>132</v>
      </c>
    </row>
    <row r="22" spans="2:10" ht="29.5" thickBot="1" x14ac:dyDescent="0.4">
      <c r="B22" s="65"/>
      <c r="C22" s="35" t="s">
        <v>133</v>
      </c>
      <c r="F22" s="43"/>
      <c r="G22" s="43"/>
      <c r="H22" s="43"/>
    </row>
    <row r="23" spans="2:10" ht="28.5" customHeight="1" thickBot="1" x14ac:dyDescent="0.4">
      <c r="B23" s="34" t="s">
        <v>134</v>
      </c>
      <c r="C23" s="35" t="s">
        <v>114</v>
      </c>
      <c r="J23" s="46"/>
    </row>
    <row r="24" spans="2:10" ht="44" thickBot="1" x14ac:dyDescent="0.4">
      <c r="B24" s="34" t="s">
        <v>135</v>
      </c>
      <c r="C24" s="35" t="s">
        <v>136</v>
      </c>
      <c r="J24" s="46"/>
    </row>
    <row r="25" spans="2:10" x14ac:dyDescent="0.35">
      <c r="B25" s="64" t="s">
        <v>137</v>
      </c>
      <c r="C25" s="37" t="s">
        <v>138</v>
      </c>
    </row>
    <row r="26" spans="2:10" ht="29.5" thickBot="1" x14ac:dyDescent="0.4">
      <c r="B26" s="65"/>
      <c r="C26" s="35" t="s">
        <v>139</v>
      </c>
      <c r="F26" s="43"/>
      <c r="G26" s="43"/>
      <c r="H26" s="43"/>
    </row>
    <row r="27" spans="2:10" x14ac:dyDescent="0.35">
      <c r="B27" s="64" t="s">
        <v>140</v>
      </c>
      <c r="C27" s="64" t="s">
        <v>141</v>
      </c>
    </row>
    <row r="28" spans="2:10" ht="15" thickBot="1" x14ac:dyDescent="0.4">
      <c r="B28" s="65"/>
      <c r="C28" s="65"/>
      <c r="F28" s="43"/>
      <c r="G28" s="43"/>
      <c r="H28" s="43"/>
    </row>
    <row r="29" spans="2:10" x14ac:dyDescent="0.35">
      <c r="B29" s="2"/>
    </row>
    <row r="30" spans="2:10" x14ac:dyDescent="0.35">
      <c r="B30" s="2"/>
    </row>
    <row r="31" spans="2:10" ht="15" thickBot="1" x14ac:dyDescent="0.4">
      <c r="B31" s="2" t="s">
        <v>142</v>
      </c>
    </row>
    <row r="32" spans="2:10" ht="15" thickBot="1" x14ac:dyDescent="0.4">
      <c r="B32" s="32" t="s">
        <v>103</v>
      </c>
      <c r="C32" s="33" t="s">
        <v>104</v>
      </c>
    </row>
    <row r="33" spans="2:10" ht="29.5" thickBot="1" x14ac:dyDescent="0.4">
      <c r="B33" s="34" t="s">
        <v>143</v>
      </c>
      <c r="C33" s="35" t="s">
        <v>144</v>
      </c>
      <c r="F33" s="43"/>
      <c r="G33" s="43"/>
      <c r="H33" s="43"/>
    </row>
    <row r="34" spans="2:10" ht="29.5" thickBot="1" x14ac:dyDescent="0.4">
      <c r="B34" s="34" t="s">
        <v>143</v>
      </c>
      <c r="C34" s="35" t="s">
        <v>145</v>
      </c>
      <c r="F34" s="43"/>
      <c r="G34" s="43"/>
      <c r="H34" s="43"/>
    </row>
    <row r="35" spans="2:10" ht="15" thickBot="1" x14ac:dyDescent="0.4">
      <c r="B35" s="34" t="s">
        <v>146</v>
      </c>
      <c r="C35" s="35" t="s">
        <v>114</v>
      </c>
      <c r="J35" s="46"/>
    </row>
    <row r="36" spans="2:10" ht="29.5" thickBot="1" x14ac:dyDescent="0.4">
      <c r="B36" s="34" t="s">
        <v>147</v>
      </c>
      <c r="C36" s="35" t="s">
        <v>148</v>
      </c>
      <c r="J36" s="46"/>
    </row>
    <row r="37" spans="2:10" ht="44" thickBot="1" x14ac:dyDescent="0.4">
      <c r="B37" s="34" t="s">
        <v>149</v>
      </c>
      <c r="C37" s="35" t="s">
        <v>150</v>
      </c>
      <c r="F37" s="43"/>
      <c r="G37" s="43"/>
      <c r="H37" s="43"/>
    </row>
    <row r="38" spans="2:10" ht="29.5" thickBot="1" x14ac:dyDescent="0.4">
      <c r="B38" s="34" t="s">
        <v>151</v>
      </c>
      <c r="C38" s="35" t="s">
        <v>152</v>
      </c>
      <c r="F38" s="43"/>
      <c r="G38" s="43"/>
      <c r="H38" s="43"/>
    </row>
    <row r="39" spans="2:10" x14ac:dyDescent="0.35">
      <c r="B39" s="2"/>
    </row>
    <row r="40" spans="2:10" x14ac:dyDescent="0.35">
      <c r="B40" s="2"/>
    </row>
    <row r="41" spans="2:10" ht="15" thickBot="1" x14ac:dyDescent="0.4">
      <c r="B41" s="2" t="s">
        <v>6</v>
      </c>
    </row>
    <row r="42" spans="2:10" ht="15" thickBot="1" x14ac:dyDescent="0.4">
      <c r="B42" s="38"/>
      <c r="C42" s="39"/>
    </row>
    <row r="43" spans="2:10" x14ac:dyDescent="0.35">
      <c r="B43" s="64" t="s">
        <v>153</v>
      </c>
      <c r="C43" s="37" t="s">
        <v>154</v>
      </c>
    </row>
    <row r="44" spans="2:10" ht="29.5" thickBot="1" x14ac:dyDescent="0.4">
      <c r="B44" s="65"/>
      <c r="C44" s="35" t="s">
        <v>155</v>
      </c>
      <c r="F44" s="43"/>
      <c r="G44" s="43"/>
      <c r="H44" s="43"/>
    </row>
    <row r="45" spans="2:10" x14ac:dyDescent="0.35">
      <c r="B45" s="64" t="s">
        <v>156</v>
      </c>
      <c r="C45" s="37" t="s">
        <v>157</v>
      </c>
      <c r="J45" s="43"/>
    </row>
    <row r="46" spans="2:10" ht="29.5" thickBot="1" x14ac:dyDescent="0.4">
      <c r="B46" s="65"/>
      <c r="C46" s="35" t="s">
        <v>158</v>
      </c>
      <c r="F46" s="43"/>
      <c r="G46" s="43"/>
      <c r="H46" s="43"/>
    </row>
    <row r="47" spans="2:10" ht="15" thickBot="1" x14ac:dyDescent="0.4">
      <c r="B47" s="34" t="s">
        <v>159</v>
      </c>
      <c r="C47" s="35" t="s">
        <v>114</v>
      </c>
      <c r="J47" s="46"/>
    </row>
    <row r="48" spans="2:10" ht="44" thickBot="1" x14ac:dyDescent="0.4">
      <c r="B48" s="34" t="s">
        <v>160</v>
      </c>
      <c r="C48" s="35" t="s">
        <v>161</v>
      </c>
      <c r="J48" s="46"/>
    </row>
    <row r="49" spans="2:15" x14ac:dyDescent="0.35">
      <c r="B49" s="64" t="s">
        <v>162</v>
      </c>
      <c r="C49" s="37" t="s">
        <v>163</v>
      </c>
    </row>
    <row r="50" spans="2:15" ht="29.5" thickBot="1" x14ac:dyDescent="0.4">
      <c r="B50" s="65"/>
      <c r="C50" s="35" t="s">
        <v>118</v>
      </c>
      <c r="F50" s="43"/>
      <c r="G50" s="43"/>
      <c r="H50" s="43"/>
    </row>
    <row r="51" spans="2:15" x14ac:dyDescent="0.35">
      <c r="B51" s="2"/>
    </row>
    <row r="52" spans="2:15" x14ac:dyDescent="0.35">
      <c r="B52" s="2"/>
    </row>
    <row r="53" spans="2:15" x14ac:dyDescent="0.35">
      <c r="B53" s="2"/>
    </row>
    <row r="54" spans="2:15" ht="15" thickBot="1" x14ac:dyDescent="0.4">
      <c r="B54" s="2" t="s">
        <v>7</v>
      </c>
    </row>
    <row r="55" spans="2:15" ht="15" thickBot="1" x14ac:dyDescent="0.4">
      <c r="B55" s="38"/>
      <c r="C55" s="39"/>
    </row>
    <row r="56" spans="2:15" x14ac:dyDescent="0.35">
      <c r="B56" s="64" t="s">
        <v>164</v>
      </c>
      <c r="C56" s="37" t="s">
        <v>165</v>
      </c>
      <c r="J56"/>
      <c r="O56" s="43"/>
    </row>
    <row r="57" spans="2:15" ht="29.5" thickBot="1" x14ac:dyDescent="0.4">
      <c r="B57" s="65"/>
      <c r="C57" s="35" t="s">
        <v>158</v>
      </c>
      <c r="F57" s="43"/>
      <c r="G57" s="43"/>
      <c r="H57" s="43"/>
    </row>
    <row r="58" spans="2:15" ht="15" thickBot="1" x14ac:dyDescent="0.4">
      <c r="B58" s="66" t="s">
        <v>166</v>
      </c>
      <c r="C58" s="35" t="s">
        <v>167</v>
      </c>
      <c r="J58"/>
      <c r="K58" s="48"/>
      <c r="L58" t="s">
        <v>168</v>
      </c>
    </row>
    <row r="59" spans="2:15" x14ac:dyDescent="0.35">
      <c r="B59" s="64" t="s">
        <v>169</v>
      </c>
      <c r="C59" s="37" t="s">
        <v>170</v>
      </c>
    </row>
    <row r="60" spans="2:15" ht="29.5" thickBot="1" x14ac:dyDescent="0.4">
      <c r="B60" s="65"/>
      <c r="C60" s="35" t="s">
        <v>171</v>
      </c>
      <c r="F60" s="43"/>
      <c r="G60" s="43"/>
      <c r="H60" s="43"/>
    </row>
    <row r="61" spans="2:15" ht="29.5" thickBot="1" x14ac:dyDescent="0.4">
      <c r="B61" s="34" t="s">
        <v>172</v>
      </c>
      <c r="C61" s="35" t="s">
        <v>114</v>
      </c>
      <c r="J61" s="46"/>
    </row>
    <row r="62" spans="2:15" ht="44" thickBot="1" x14ac:dyDescent="0.4">
      <c r="B62" s="34" t="s">
        <v>173</v>
      </c>
      <c r="C62" s="35" t="s">
        <v>174</v>
      </c>
      <c r="J62" s="46"/>
    </row>
    <row r="63" spans="2:15" ht="29.5" thickBot="1" x14ac:dyDescent="0.4">
      <c r="B63" s="34" t="s">
        <v>175</v>
      </c>
      <c r="C63" s="35" t="s">
        <v>171</v>
      </c>
      <c r="F63" s="43"/>
      <c r="G63" s="43"/>
      <c r="H63" s="43"/>
    </row>
    <row r="64" spans="2:15" ht="58" x14ac:dyDescent="0.35">
      <c r="B64" s="36" t="s">
        <v>176</v>
      </c>
      <c r="C64" s="37" t="s">
        <v>177</v>
      </c>
    </row>
    <row r="65" spans="2:5" ht="29" x14ac:dyDescent="0.35">
      <c r="B65" s="36" t="s">
        <v>178</v>
      </c>
      <c r="C65" s="37"/>
    </row>
    <row r="66" spans="2:5" x14ac:dyDescent="0.35">
      <c r="B66" s="36"/>
      <c r="C66" s="37" t="s">
        <v>179</v>
      </c>
    </row>
    <row r="67" spans="2:5" ht="15" thickBot="1" x14ac:dyDescent="0.4">
      <c r="B67" s="40"/>
      <c r="C67" s="35"/>
    </row>
    <row r="68" spans="2:5" x14ac:dyDescent="0.35">
      <c r="B68" s="2"/>
    </row>
    <row r="69" spans="2:5" x14ac:dyDescent="0.35">
      <c r="B69" s="2"/>
      <c r="E69" t="s">
        <v>180</v>
      </c>
    </row>
    <row r="70" spans="2:5" x14ac:dyDescent="0.35">
      <c r="B70" s="2"/>
      <c r="E70" t="s">
        <v>181</v>
      </c>
    </row>
    <row r="72" spans="2:5" x14ac:dyDescent="0.35">
      <c r="E72" t="s">
        <v>182</v>
      </c>
    </row>
    <row r="74" spans="2:5" x14ac:dyDescent="0.35">
      <c r="E74" t="s">
        <v>183</v>
      </c>
    </row>
  </sheetData>
  <mergeCells count="10">
    <mergeCell ref="B59:B60"/>
    <mergeCell ref="B19:B20"/>
    <mergeCell ref="B21:B22"/>
    <mergeCell ref="B25:B26"/>
    <mergeCell ref="B27:B28"/>
    <mergeCell ref="C27:C28"/>
    <mergeCell ref="B43:B44"/>
    <mergeCell ref="B45:B46"/>
    <mergeCell ref="B49:B50"/>
    <mergeCell ref="B56:B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FB338-942B-4FC1-A656-763399D0A4F7}">
  <dimension ref="J11:S16"/>
  <sheetViews>
    <sheetView workbookViewId="0">
      <selection activeCell="K18" sqref="K18"/>
    </sheetView>
  </sheetViews>
  <sheetFormatPr defaultRowHeight="14.5" x14ac:dyDescent="0.35"/>
  <cols>
    <col min="10" max="10" width="14.81640625" customWidth="1"/>
  </cols>
  <sheetData>
    <row r="11" spans="10:19" x14ac:dyDescent="0.35">
      <c r="K11" t="s">
        <v>184</v>
      </c>
      <c r="L11" t="s">
        <v>185</v>
      </c>
      <c r="M11" t="s">
        <v>186</v>
      </c>
      <c r="N11" t="s">
        <v>185</v>
      </c>
      <c r="O11" t="s">
        <v>187</v>
      </c>
      <c r="P11" t="s">
        <v>188</v>
      </c>
      <c r="Q11" t="s">
        <v>188</v>
      </c>
    </row>
    <row r="12" spans="10:19" x14ac:dyDescent="0.35">
      <c r="K12">
        <v>10</v>
      </c>
      <c r="L12">
        <v>10</v>
      </c>
      <c r="M12">
        <v>10</v>
      </c>
      <c r="N12">
        <v>10</v>
      </c>
      <c r="O12">
        <v>10</v>
      </c>
      <c r="P12">
        <v>24</v>
      </c>
      <c r="Q12">
        <v>24</v>
      </c>
    </row>
    <row r="13" spans="10:19" x14ac:dyDescent="0.35">
      <c r="J13">
        <v>0.5</v>
      </c>
      <c r="K13" s="42">
        <f t="shared" ref="K13:O16" si="0">1+$J13*10/24</f>
        <v>1.2083333333333333</v>
      </c>
      <c r="L13" s="42">
        <f t="shared" si="0"/>
        <v>1.2083333333333333</v>
      </c>
      <c r="M13" s="42">
        <f t="shared" si="0"/>
        <v>1.2083333333333333</v>
      </c>
      <c r="N13" s="42">
        <f t="shared" si="0"/>
        <v>1.2083333333333333</v>
      </c>
      <c r="O13" s="42">
        <f t="shared" si="0"/>
        <v>1.2083333333333333</v>
      </c>
      <c r="P13" s="42">
        <f>1+$J13</f>
        <v>1.5</v>
      </c>
      <c r="Q13">
        <v>2</v>
      </c>
      <c r="R13" s="43">
        <f>AVERAGE(K13:Q13)</f>
        <v>1.3630952380952379</v>
      </c>
      <c r="S13" t="s">
        <v>189</v>
      </c>
    </row>
    <row r="14" spans="10:19" x14ac:dyDescent="0.35">
      <c r="J14">
        <v>0.44</v>
      </c>
      <c r="K14" s="42">
        <f t="shared" si="0"/>
        <v>1.1833333333333333</v>
      </c>
      <c r="L14" s="42">
        <f t="shared" si="0"/>
        <v>1.1833333333333333</v>
      </c>
      <c r="M14" s="42">
        <f t="shared" si="0"/>
        <v>1.1833333333333333</v>
      </c>
      <c r="N14" s="42">
        <f t="shared" si="0"/>
        <v>1.1833333333333333</v>
      </c>
      <c r="O14" s="42">
        <f t="shared" si="0"/>
        <v>1.1833333333333333</v>
      </c>
      <c r="P14" s="42">
        <f>1+$J14</f>
        <v>1.44</v>
      </c>
      <c r="Q14">
        <v>1.88</v>
      </c>
      <c r="R14" s="43">
        <f>AVERAGE(K14:Q14)</f>
        <v>1.3195238095238098</v>
      </c>
    </row>
    <row r="15" spans="10:19" x14ac:dyDescent="0.35">
      <c r="J15">
        <v>0.37</v>
      </c>
      <c r="K15" s="42">
        <f t="shared" si="0"/>
        <v>1.1541666666666668</v>
      </c>
      <c r="L15" s="42">
        <f t="shared" si="0"/>
        <v>1.1541666666666668</v>
      </c>
      <c r="M15" s="42">
        <f t="shared" si="0"/>
        <v>1.1541666666666668</v>
      </c>
      <c r="N15" s="42">
        <f t="shared" si="0"/>
        <v>1.1541666666666668</v>
      </c>
      <c r="O15" s="42">
        <f t="shared" si="0"/>
        <v>1.1541666666666668</v>
      </c>
      <c r="P15" s="42">
        <f>1+$J15</f>
        <v>1.37</v>
      </c>
      <c r="Q15">
        <v>1.74</v>
      </c>
      <c r="R15" s="43">
        <f>AVERAGE(K15:Q15)</f>
        <v>1.2686904761904763</v>
      </c>
    </row>
    <row r="16" spans="10:19" x14ac:dyDescent="0.35">
      <c r="J16">
        <v>0.3</v>
      </c>
      <c r="K16" s="42">
        <f t="shared" si="0"/>
        <v>1.125</v>
      </c>
      <c r="L16" s="42">
        <f t="shared" si="0"/>
        <v>1.125</v>
      </c>
      <c r="M16" s="42">
        <f t="shared" si="0"/>
        <v>1.125</v>
      </c>
      <c r="N16" s="42">
        <f t="shared" si="0"/>
        <v>1.125</v>
      </c>
      <c r="O16" s="42">
        <f t="shared" si="0"/>
        <v>1.125</v>
      </c>
      <c r="P16" s="42">
        <f>1+$J16</f>
        <v>1.3</v>
      </c>
      <c r="Q16">
        <v>1.6</v>
      </c>
      <c r="R16" s="43">
        <f>AVERAGE(K16:Q16)</f>
        <v>1.217857142857143</v>
      </c>
    </row>
  </sheetData>
  <pageMargins left="0.7" right="0.7" top="0.75" bottom="0.75" header="0.3" footer="0.3"/>
  <drawing r:id="rId1"/>
</worksheet>
</file>

<file path=docMetadata/LabelInfo.xml><?xml version="1.0" encoding="utf-8"?>
<clbl:labelList xmlns:clbl="http://schemas.microsoft.com/office/2020/mipLabelMetadata">
  <clbl:label id="{b4199b9c-a89e-442f-9799-431511f14748}" enabled="1" method="Privileged" siteId="{10efe0bd-a030-4bca-809c-b5e6745e499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AP Costs</vt:lpstr>
      <vt:lpstr>Training Costs</vt:lpstr>
      <vt:lpstr>unsocial calc</vt:lpstr>
    </vt:vector>
  </TitlesOfParts>
  <Manager/>
  <Company>Scottish Ambulance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Waugh (SAS)</dc:creator>
  <cp:keywords/>
  <dc:description/>
  <cp:lastModifiedBy>Karen Hamilton (SAS)</cp:lastModifiedBy>
  <cp:revision/>
  <dcterms:created xsi:type="dcterms:W3CDTF">2024-06-07T11:14:12Z</dcterms:created>
  <dcterms:modified xsi:type="dcterms:W3CDTF">2025-09-11T09:17:32Z</dcterms:modified>
  <cp:category/>
  <cp:contentStatus/>
</cp:coreProperties>
</file>